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БЮДЖЕТА'!$A$13:$F$535</definedName>
    <definedName name="_xlnm.Print_Titles" localSheetId="0">'БЕЗ УЧЕТА СЧЕТОВ БЮДЖЕТА'!$13:$13</definedName>
  </definedNames>
  <calcPr fullCalcOnLoad="1"/>
</workbook>
</file>

<file path=xl/sharedStrings.xml><?xml version="1.0" encoding="utf-8"?>
<sst xmlns="http://schemas.openxmlformats.org/spreadsheetml/2006/main" count="2120" uniqueCount="420">
  <si>
    <t>Наименование показателя</t>
  </si>
  <si>
    <t>Разд.</t>
  </si>
  <si>
    <t>Ц.ст.</t>
  </si>
  <si>
    <t>Расх.</t>
  </si>
  <si>
    <t>#Н/Д</t>
  </si>
  <si>
    <t>000</t>
  </si>
  <si>
    <t>0102</t>
  </si>
  <si>
    <t>0104</t>
  </si>
  <si>
    <t>0106</t>
  </si>
  <si>
    <t>0111</t>
  </si>
  <si>
    <t>0309</t>
  </si>
  <si>
    <t>0412</t>
  </si>
  <si>
    <t>0505</t>
  </si>
  <si>
    <t>0709</t>
  </si>
  <si>
    <t>0801</t>
  </si>
  <si>
    <t>1001</t>
  </si>
  <si>
    <t>1003</t>
  </si>
  <si>
    <t>1101</t>
  </si>
  <si>
    <t>009</t>
  </si>
  <si>
    <t>0103</t>
  </si>
  <si>
    <t>0701</t>
  </si>
  <si>
    <t>0702</t>
  </si>
  <si>
    <t>0707</t>
  </si>
  <si>
    <t>1004</t>
  </si>
  <si>
    <t>Всего расходов:</t>
  </si>
  <si>
    <t>Годовой план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</si>
  <si>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</si>
  <si>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</si>
  <si>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</si>
  <si>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</si>
  <si>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Обслуживание государственного и муниципального долга</t>
  </si>
  <si>
    <t>Резервные фонды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</si>
  <si>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</si>
  <si>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</si>
  <si>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</si>
  <si>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</si>
  <si>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жилищно-коммунального хозяйства</t>
  </si>
  <si>
    <t>Другие вопросы в области образования</t>
  </si>
  <si>
    <t>Культура</t>
  </si>
  <si>
    <t>Пенсионное обеспечение</t>
  </si>
  <si>
    <t>Социальное обеспечение населения</t>
  </si>
  <si>
    <t>Осуществление первичного воинского учета на территориях, где отсутствуют военные комиссариаты</t>
  </si>
  <si>
    <t>Общее образование</t>
  </si>
  <si>
    <t>Дошкольное образование</t>
  </si>
  <si>
    <t>Молодежная политика и оздоровление детей</t>
  </si>
  <si>
    <t>Охрана семьи и детства</t>
  </si>
  <si>
    <t>Расходы</t>
  </si>
  <si>
    <t>Периодические издания, учрежденные органами законодательной и исполнительной власти</t>
  </si>
  <si>
    <t>1100</t>
  </si>
  <si>
    <t>1000</t>
  </si>
  <si>
    <t>СОЦИАЛЬНАЯ ПОЛИТИКА</t>
  </si>
  <si>
    <t>0800</t>
  </si>
  <si>
    <t>0700</t>
  </si>
  <si>
    <t>ОБРАЗОВАНИЕ</t>
  </si>
  <si>
    <t>0500</t>
  </si>
  <si>
    <t>0400</t>
  </si>
  <si>
    <t>НАЦИОНАЛЬНАЯ ЭКОНОМИКА</t>
  </si>
  <si>
    <t>0300</t>
  </si>
  <si>
    <t>НАЦИОНАЛЬНАЯ БЕЗОПАСНОСТЬ И ПРАВООХРАНИТЕЛЬНАЯ ДЕЯТЕЛЬНОСТЬ</t>
  </si>
  <si>
    <t>0100</t>
  </si>
  <si>
    <t>ОБЩЕГОСУДАРСТВЕННЫЕ ВОПРОСЫ</t>
  </si>
  <si>
    <t>0409</t>
  </si>
  <si>
    <t>Дорожное хозяйство</t>
  </si>
  <si>
    <t>ЖИЛИЩНО-КОММУНАЛЬНОЕ ХОЗЯЙСТВО</t>
  </si>
  <si>
    <t>тыс.руб.</t>
  </si>
  <si>
    <t>0705</t>
  </si>
  <si>
    <t>Профессиональная подготовка, переподготовка и повышение квалификации</t>
  </si>
  <si>
    <t>ОБСЛУЖИВАНИЕ ГОСУДАРСТВЕННОГО И МУНИЦИПАЛЬНОГО ДОЛГА</t>
  </si>
  <si>
    <t>1300</t>
  </si>
  <si>
    <t>1301</t>
  </si>
  <si>
    <t>0113</t>
  </si>
  <si>
    <t>КУЛЬТУРА И КИНЕМАТОГРАФИЯ</t>
  </si>
  <si>
    <t>СРЕДСТВА МАССОВОЙ ИНФОРМАЦИИ</t>
  </si>
  <si>
    <t>1200</t>
  </si>
  <si>
    <t>1202</t>
  </si>
  <si>
    <t>1204</t>
  </si>
  <si>
    <t>Другие вопросы в области средств массовой информации</t>
  </si>
  <si>
    <t>ФИЗИЧЕСКАЯ КУЛЬТУРА И СПОРТ</t>
  </si>
  <si>
    <t>1400</t>
  </si>
  <si>
    <t>МЕЖБЮДЖЕТНЫЕ ТРАНСФЕРТЫ БЮДЖЕТАМ СУБЪЕКТОВ РОССИЙСКОЙ ФЕДЕРАЦИИ И МУНИЦИПАЛЬНЫХ ОБРАЗОВАНИЙ ОБЩЕГО ХАРАКТЕРА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</si>
  <si>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</si>
  <si>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</si>
  <si>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</si>
  <si>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0203</t>
  </si>
  <si>
    <t>611</t>
  </si>
  <si>
    <t>Субсидии бюджетным учреждениям на иные цели</t>
  </si>
  <si>
    <t>612</t>
  </si>
  <si>
    <t>Другие вопросы в области физической культуры и спорта</t>
  </si>
  <si>
    <t>1105</t>
  </si>
  <si>
    <t>района</t>
  </si>
  <si>
    <t xml:space="preserve">Михайловского муниципального </t>
  </si>
  <si>
    <t>121</t>
  </si>
  <si>
    <t>122</t>
  </si>
  <si>
    <t>120</t>
  </si>
  <si>
    <t>Расходы на выплаты персоналу органов местного самоуправления</t>
  </si>
  <si>
    <t>Иные закупки товаров, работ и услуг для муниципальных нужд</t>
  </si>
  <si>
    <t>240</t>
  </si>
  <si>
    <t>Закупка товаров, работ и услуг в сфере информационно-коммуникационных технологий</t>
  </si>
  <si>
    <t>242</t>
  </si>
  <si>
    <t>Прочая закупка товаров, работ и услуг для муниципальных нужд</t>
  </si>
  <si>
    <t>244</t>
  </si>
  <si>
    <t>Уплата налогов, сборов и иных платежей</t>
  </si>
  <si>
    <t>850</t>
  </si>
  <si>
    <t>Уплата налога на имущество организаций и земельного налога</t>
  </si>
  <si>
    <t>Уплата прочих налогов, сборов и иных платежей</t>
  </si>
  <si>
    <t>851</t>
  </si>
  <si>
    <t>852</t>
  </si>
  <si>
    <t>Социальные выплаты гражданам, кроме публичных нормативных социальных выплат</t>
  </si>
  <si>
    <t>Пособи и компенсации гражданам и иные социальные выплаты, кроме публичных нормативных обязательств</t>
  </si>
  <si>
    <t>320</t>
  </si>
  <si>
    <t>870</t>
  </si>
  <si>
    <t>Резервные средства</t>
  </si>
  <si>
    <t>Исполнение судебных актов</t>
  </si>
  <si>
    <t>Расходы на выплаты персоналу казенных учреждений</t>
  </si>
  <si>
    <t>110</t>
  </si>
  <si>
    <t>111</t>
  </si>
  <si>
    <t>112</t>
  </si>
  <si>
    <t>Субвенции</t>
  </si>
  <si>
    <t>530</t>
  </si>
  <si>
    <t>810</t>
  </si>
  <si>
    <t>540</t>
  </si>
  <si>
    <t>Иные межбюджетные трансферты</t>
  </si>
  <si>
    <t>Субсидии бюджетным учреждениям</t>
  </si>
  <si>
    <t>610</t>
  </si>
  <si>
    <t>Подпрограмма "Развитие общего образования"</t>
  </si>
  <si>
    <t>Подпрограмма "Развитие культуры ММР"</t>
  </si>
  <si>
    <t>310</t>
  </si>
  <si>
    <t>313</t>
  </si>
  <si>
    <t>Публичные нормативные социальные выплаты гражданам</t>
  </si>
  <si>
    <t>Пособия и компенсации по публичным нормативным обязательствам</t>
  </si>
  <si>
    <t>322</t>
  </si>
  <si>
    <t>Субсидии гражданам на приобретение жилья</t>
  </si>
  <si>
    <t>Обслуживание муниципального долга</t>
  </si>
  <si>
    <t xml:space="preserve">Дотации на выравнивание бюджетной обеспеченности </t>
  </si>
  <si>
    <t>511</t>
  </si>
  <si>
    <t>Дотации</t>
  </si>
  <si>
    <t>510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</si>
  <si>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</si>
  <si>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</si>
  <si>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Мероприятия непрограммных направлений деятельности органов муниципальной власти</t>
  </si>
  <si>
    <t>Председатель Думы Михайловского муниципального района</t>
  </si>
  <si>
    <t>Резервные фонды администрации Михайловского муниципального района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</si>
  <si>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</si>
  <si>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Расходы, связанные с исполнением судебных решений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</si>
  <si>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</si>
  <si>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</si>
  <si>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</si>
  <si>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</si>
  <si>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Муниципальные программы муниципальных образований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</si>
  <si>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</si>
  <si>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</si>
  <si>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</si>
  <si>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НАЦИОНАЛЬНАЯ ОБОРОНА</t>
  </si>
  <si>
    <t>0200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</si>
  <si>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</si>
  <si>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</si>
  <si>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Мероприятия администрации Михайловского муниципального района по землеустройству и землепользованию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</si>
  <si>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</si>
  <si>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</si>
  <si>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</si>
  <si>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Муниципальные  программы муниципальных образований</t>
  </si>
  <si>
    <t>Подпрограмма "Развитие системы дошкольного образования"</t>
  </si>
  <si>
    <t>Обеспечение деятельности районных бюджетных муниципальных учреждений</t>
  </si>
  <si>
    <t>Противопожарная безопасность в дошкольных образовательных учреждениях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</si>
  <si>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</si>
  <si>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</si>
  <si>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Развитие МТБ бюджетных дошкольных образовательных муниципальных учреждений</t>
  </si>
  <si>
    <t>Организация питания учащихся муниципальных общеобразовательных учреждений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</si>
  <si>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</si>
  <si>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Мероприятия администрации Михайловского муниципального района по развитию муниципальной службы ММР</t>
  </si>
  <si>
    <t>Организация отдыха детей в каникулярное время в казенных общеобразовательных муниципальных учреждениях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</si>
  <si>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</si>
  <si>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</si>
  <si>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</si>
  <si>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</si>
  <si>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</si>
  <si>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</si>
  <si>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</si>
  <si>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</si>
  <si>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</si>
  <si>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</si>
  <si>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</si>
  <si>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Субсидии из районного бюджета гражданам на приобретение жилья</t>
  </si>
  <si>
    <t>МП"Устойчивое развитие сельских территорий"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</si>
  <si>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</si>
  <si>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Другие вопросы в области социальной политики</t>
  </si>
  <si>
    <t>1006</t>
  </si>
  <si>
    <t>1106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</si>
  <si>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</si>
  <si>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</si>
  <si>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Межбюджетные трансферты из районного бюджета бюджетам поселений Михайловского муниципального района на развитие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</si>
  <si>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</si>
  <si>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</si>
  <si>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</si>
  <si>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</si>
  <si>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</si>
  <si>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</si>
  <si>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</si>
  <si>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Расходы, связанные с созданием многофункционального центра по предоставлению государственных (муниципальных) услуг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</si>
  <si>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</si>
  <si>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</si>
  <si>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Судебная система</t>
  </si>
  <si>
    <t>0105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</si>
  <si>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</si>
  <si>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</si>
  <si>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</si>
  <si>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Депутаты Думы Михайловского муниципального района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</si>
  <si>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</si>
  <si>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Капитальный ремонт и ремонт автомобильных дорог общего пользования населенных пунктов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</si>
  <si>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</si>
  <si>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Субсидии из краевого бюджета на поддержку развития малого и среднего предпринимательства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</si>
  <si>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</si>
  <si>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Проведение выборов в органвы местного самоуправления Михайловского муниципального района</t>
  </si>
  <si>
    <t>Обеспечение проведения выборов и референдумов</t>
  </si>
  <si>
    <t>0107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</si>
  <si>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</si>
  <si>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</si>
  <si>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0405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</si>
  <si>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</si>
  <si>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Противопожарная безопасность в учреждениях дополнительного образования</t>
  </si>
  <si>
    <t>Организация ритуальных услуг и содержание мест захоронения</t>
  </si>
  <si>
    <t>0501</t>
  </si>
  <si>
    <t>Содержание муниципального жилого фонда</t>
  </si>
  <si>
    <t>Жилищное хозяйство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</si>
  <si>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</si>
  <si>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</si>
  <si>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360</t>
  </si>
  <si>
    <t>831</t>
  </si>
  <si>
    <t>730</t>
  </si>
  <si>
    <t>Подпрограмма "Противопожарная безопасность образовательных учреждений ММР"</t>
  </si>
  <si>
    <t>МП"Развитие физической культуры и спорта ММР "</t>
  </si>
  <si>
    <t>Иные выплаты населению</t>
  </si>
  <si>
    <t>800</t>
  </si>
  <si>
    <t>880</t>
  </si>
  <si>
    <t>Иные бюджетные ассигнования</t>
  </si>
  <si>
    <t>Специальные расходы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</si>
  <si>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</si>
  <si>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Коммунальное хозяйство</t>
  </si>
  <si>
    <t>0502</t>
  </si>
  <si>
    <t>Мероприятия районных казенных муниципальных учреждений  по содержанию жилищно-коммунального хозяйства</t>
  </si>
  <si>
    <t xml:space="preserve">Противопожарная безопасность в бюджетных общеобразовательных муниципальных учреждениях </t>
  </si>
  <si>
    <t>Расходы на создание и развитие сети многофункциональных центров предоставления государственных и муниципальных услуг</t>
  </si>
  <si>
    <t>Комплектование книжных фондов муниципальных библиотек</t>
  </si>
  <si>
    <t>районного бюджета на 2016 год по разделам, подразделам, целевым статьям и видам расходов в соответствии с бюджетной классификацией РФ</t>
  </si>
  <si>
    <t>Фонд оплаты труда казенных учреждений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</si>
  <si>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</si>
  <si>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органов)</t>
  </si>
  <si>
    <t>129</t>
  </si>
  <si>
    <t>Взносы по обязательному социальному страхованию на выплаты денежного содержания и иные выплаты работникам казенных учреждений</t>
  </si>
  <si>
    <t>119</t>
  </si>
  <si>
    <t>Иные выплаты персоналу государственных (муниципальных) органов, за исключением фонда оплаты труда</t>
  </si>
  <si>
    <t>Иные выплаты персоналу казенных учреждений, за исключением фонда оплаты труда</t>
  </si>
  <si>
    <t>0000000000</t>
  </si>
  <si>
    <t>9900000000</t>
  </si>
  <si>
    <t>9990000000</t>
  </si>
  <si>
    <t>9990002030</t>
  </si>
  <si>
    <t>9990002040</t>
  </si>
  <si>
    <t>9990002110</t>
  </si>
  <si>
    <t>9990002120</t>
  </si>
  <si>
    <t>9990009200</t>
  </si>
  <si>
    <t>9990051200</t>
  </si>
  <si>
    <t>9990002000</t>
  </si>
  <si>
    <t>9990007000</t>
  </si>
  <si>
    <t>9990059300</t>
  </si>
  <si>
    <t>9900052240</t>
  </si>
  <si>
    <t>9990009000</t>
  </si>
  <si>
    <t>9990009300</t>
  </si>
  <si>
    <t>9990053920</t>
  </si>
  <si>
    <t>9990000690</t>
  </si>
  <si>
    <t>9990093010</t>
  </si>
  <si>
    <t>9990093100</t>
  </si>
  <si>
    <t>9990093030</t>
  </si>
  <si>
    <t>0600000000</t>
  </si>
  <si>
    <t>0600000600</t>
  </si>
  <si>
    <t>0600000610</t>
  </si>
  <si>
    <t>0700000000</t>
  </si>
  <si>
    <t>0700000600</t>
  </si>
  <si>
    <t>0700000610</t>
  </si>
  <si>
    <t>1800000000</t>
  </si>
  <si>
    <t>1800000600</t>
  </si>
  <si>
    <t>9990051180</t>
  </si>
  <si>
    <t>9990002190</t>
  </si>
  <si>
    <t>9990093040</t>
  </si>
  <si>
    <t>1100000000</t>
  </si>
  <si>
    <t>1100000600</t>
  </si>
  <si>
    <t>1100000610</t>
  </si>
  <si>
    <t>1100000620</t>
  </si>
  <si>
    <t>1100092390</t>
  </si>
  <si>
    <t>1000000000</t>
  </si>
  <si>
    <t>1000092380</t>
  </si>
  <si>
    <t>9990003400</t>
  </si>
  <si>
    <t>0800000000</t>
  </si>
  <si>
    <t>0800000600</t>
  </si>
  <si>
    <t>0800000630</t>
  </si>
  <si>
    <t>1000000600</t>
  </si>
  <si>
    <t>9990000700</t>
  </si>
  <si>
    <t>1900000000</t>
  </si>
  <si>
    <t>1900000600</t>
  </si>
  <si>
    <t>1900000610</t>
  </si>
  <si>
    <t>9990093120</t>
  </si>
  <si>
    <t>9990000680</t>
  </si>
  <si>
    <t>19000000600</t>
  </si>
  <si>
    <t>0300000000</t>
  </si>
  <si>
    <t>0320000000</t>
  </si>
  <si>
    <t>0320001690</t>
  </si>
  <si>
    <t>0320093070</t>
  </si>
  <si>
    <t>0320011690</t>
  </si>
  <si>
    <t>0340000000</t>
  </si>
  <si>
    <t>0340061690</t>
  </si>
  <si>
    <t>99900009200</t>
  </si>
  <si>
    <t>0310000000</t>
  </si>
  <si>
    <t>0310000690</t>
  </si>
  <si>
    <t>0310001690</t>
  </si>
  <si>
    <t>0310093050</t>
  </si>
  <si>
    <t>0310093060</t>
  </si>
  <si>
    <t>0310092220</t>
  </si>
  <si>
    <t>0330000000</t>
  </si>
  <si>
    <t>0330001690</t>
  </si>
  <si>
    <t>0340041690</t>
  </si>
  <si>
    <t>0340071690</t>
  </si>
  <si>
    <t>0200000000</t>
  </si>
  <si>
    <t>0200001690</t>
  </si>
  <si>
    <t>0400000000</t>
  </si>
  <si>
    <t>0400000600</t>
  </si>
  <si>
    <t>0310020690</t>
  </si>
  <si>
    <t>0310021690</t>
  </si>
  <si>
    <t>0310093080</t>
  </si>
  <si>
    <t>0650000000</t>
  </si>
  <si>
    <t>0350093080</t>
  </si>
  <si>
    <t>0350000000</t>
  </si>
  <si>
    <t>0350000690</t>
  </si>
  <si>
    <t>1600000000</t>
  </si>
  <si>
    <t>1610000000</t>
  </si>
  <si>
    <t>1610000600</t>
  </si>
  <si>
    <t>1620000000</t>
  </si>
  <si>
    <t>1620001690</t>
  </si>
  <si>
    <t>1620081690</t>
  </si>
  <si>
    <t>1620051440</t>
  </si>
  <si>
    <t>1200000000</t>
  </si>
  <si>
    <t>1200000600</t>
  </si>
  <si>
    <t>1300000000</t>
  </si>
  <si>
    <t>1300000600</t>
  </si>
  <si>
    <t>1400000000</t>
  </si>
  <si>
    <t>1400000600</t>
  </si>
  <si>
    <t>9990004910</t>
  </si>
  <si>
    <t>0100000000</t>
  </si>
  <si>
    <t>0100000640</t>
  </si>
  <si>
    <t>0900000000</t>
  </si>
  <si>
    <t>0900000640</t>
  </si>
  <si>
    <t>9990093090</t>
  </si>
  <si>
    <t>0500000000</t>
  </si>
  <si>
    <t>0500000600</t>
  </si>
  <si>
    <t>1500000000</t>
  </si>
  <si>
    <t>1500000600</t>
  </si>
  <si>
    <t>1500000620</t>
  </si>
  <si>
    <t>00000000000</t>
  </si>
  <si>
    <t>9990000660</t>
  </si>
  <si>
    <t>9990004500</t>
  </si>
  <si>
    <t>9990006500</t>
  </si>
  <si>
    <t>9990000650</t>
  </si>
  <si>
    <t>1620011690</t>
  </si>
  <si>
    <t>0310011690</t>
  </si>
  <si>
    <t>2200001690</t>
  </si>
  <si>
    <t>0200011690</t>
  </si>
  <si>
    <t>0330011690</t>
  </si>
  <si>
    <t>2200092070</t>
  </si>
  <si>
    <t>2200000000</t>
  </si>
  <si>
    <t>2200011690</t>
  </si>
  <si>
    <t>853</t>
  </si>
  <si>
    <t>Уплата иных платежей</t>
  </si>
  <si>
    <t>0500001610</t>
  </si>
  <si>
    <t>Мероприятия районных бюджетных муниципальных учреждений по созданию доступной среды для инвалидов</t>
  </si>
  <si>
    <t>"Приложение 10 к решению Думы</t>
  </si>
  <si>
    <t>района № 43 от 24.12.2015г."</t>
  </si>
  <si>
    <t>123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</si>
  <si>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</si>
  <si>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2200092180</t>
  </si>
  <si>
    <t>08000R0645</t>
  </si>
  <si>
    <t>Выплата молодым специалистам муниципальных образовательных учреждений</t>
  </si>
  <si>
    <t>321</t>
  </si>
  <si>
    <t>Выплаты молодым специалистам муниципальных образовательных учреждений</t>
  </si>
  <si>
    <t>9990000670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</si>
  <si>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</si>
  <si>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</si>
  <si>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0100050200</t>
  </si>
  <si>
    <t>Выплата денежного поощрения лучшим муниципальным учреждениям культуры</t>
  </si>
  <si>
    <t xml:space="preserve">Мероприятия учреждений по сохранению и развитию учреждений библиотечного обслуживания </t>
  </si>
  <si>
    <t>1620082690</t>
  </si>
  <si>
    <t>Выплата денежного поощрения лучшим работникам муниципальных учреждений культуры</t>
  </si>
  <si>
    <t>01000R0200</t>
  </si>
  <si>
    <t>9990053910</t>
  </si>
  <si>
    <t xml:space="preserve">Расходы на осуществление отдельных государственных полномочий по подготовке и проведению Всероссийской сельскохозяйственной переписи 2016 года  </t>
  </si>
  <si>
    <t>0200051470</t>
  </si>
  <si>
    <t>02020051480</t>
  </si>
  <si>
    <t>Приобретение школьного автобуса</t>
  </si>
  <si>
    <t>0310092040</t>
  </si>
  <si>
    <t>МП "Комплексные меры по противодействию употреблению наркотиков в Михайловском муниципальном районе на 2016-2018 годы"</t>
  </si>
  <si>
    <t>МП"Профилактика правонарушений в Михайловском муниципальном районе на 2014-2016 годы"</t>
  </si>
  <si>
    <t>МП"Профилактика терроризма и противодействие экстремизму на территории Михайловского муниципального района в 2016-2020 годах"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</si>
  <si>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 на 2016-2018 годы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</si>
  <si>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 на 2015-2017 годы" </t>
  </si>
  <si>
    <t>МП"Развитие малоэтажного жилищного строительства на территории Михайловского муниципального района на 2016-2018 годы"</t>
  </si>
  <si>
    <t>МП"Развитие малого и среднего предпринимательства на территории Михайловского муниципального района на 2015-2017 годы"</t>
  </si>
  <si>
    <t>МП"Программа комплексного развития систем коммунальной инфраструктуры Михайловского муниципального района на 2012-2020 годы"</t>
  </si>
  <si>
    <t>МП "Развития образования Михайловского муницпального района на 2016-2020 гг."</t>
  </si>
  <si>
    <t>МП "Развитие дополнительного образования в сфере культуры и искусства на 2016-2018 годы"</t>
  </si>
  <si>
    <t xml:space="preserve">МП"Развитие муниципальной службы в администрации Михайловского муницпального района на 2016-2018 годы" </t>
  </si>
  <si>
    <t>МП  "Развитие культуры Михайловского муниципального районана 2016-2018 годы"</t>
  </si>
  <si>
    <t>МДС"Доступная среда для инвалидов Михайловского муницпального района на 2016-2018 годы "</t>
  </si>
  <si>
    <t>МП"Патриотическое воспитание граждан Михайловского муниципального района на 2012-2016 годы"</t>
  </si>
  <si>
    <t>МП "Молодежь Михайловского муниципального района на 2012-2016 годы"</t>
  </si>
  <si>
    <t>МП"Юные таланты Михайловского муниципального района на 2016-2018 годы"</t>
  </si>
  <si>
    <t>МП"Обеспечение жилье молодых семей Михайловского муницпального района"на 2013-2017 годы</t>
  </si>
  <si>
    <t>МП"Развитие физической культуры и спорта Михайловского муниципального района на 2016-2020 годы"</t>
  </si>
  <si>
    <t>Приложение 5 к решению Думы</t>
  </si>
  <si>
    <t>300</t>
  </si>
  <si>
    <t>Социальное обеспечение и иные выплаты населению</t>
  </si>
  <si>
    <t>350</t>
  </si>
  <si>
    <t>Премии и гранты</t>
  </si>
  <si>
    <t>№ 101  от 25.08.2016г.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</si>
</sst>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" fontId="5" fillId="36" borderId="11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0" fontId="2" fillId="37" borderId="10" xfId="0" applyFont="1" applyFill="1" applyBorder="1" applyAlignment="1">
      <alignment horizontal="center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5" fillId="37" borderId="10" xfId="0" applyNumberFormat="1" applyFont="1" applyFill="1" applyBorder="1" applyAlignment="1">
      <alignment horizontal="center" vertical="center" shrinkToFi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center" wrapText="1"/>
    </xf>
    <xf numFmtId="4" fontId="2" fillId="34" borderId="11" xfId="0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/>
    </xf>
    <xf numFmtId="0" fontId="2" fillId="34" borderId="12" xfId="0" applyFont="1" applyFill="1" applyBorder="1" applyAlignment="1">
      <alignment vertical="top" wrapText="1"/>
    </xf>
    <xf numFmtId="0" fontId="1" fillId="0" borderId="0" xfId="0" applyFont="1" applyAlignment="1">
      <alignment/>
    </xf>
    <xf numFmtId="0" fontId="2" fillId="35" borderId="10" xfId="0" applyFont="1" applyFill="1" applyBorder="1" applyAlignment="1">
      <alignment vertical="top" wrapText="1" shrinkToFit="1"/>
    </xf>
    <xf numFmtId="0" fontId="1" fillId="0" borderId="0" xfId="0" applyFont="1" applyAlignment="1">
      <alignment shrinkToFit="1"/>
    </xf>
    <xf numFmtId="49" fontId="2" fillId="35" borderId="10" xfId="0" applyNumberFormat="1" applyFont="1" applyFill="1" applyBorder="1" applyAlignment="1">
      <alignment horizontal="center" vertical="center" wrapText="1" shrinkToFit="1"/>
    </xf>
    <xf numFmtId="4" fontId="2" fillId="35" borderId="10" xfId="0" applyNumberFormat="1" applyFont="1" applyFill="1" applyBorder="1" applyAlignment="1">
      <alignment horizontal="center" vertical="center" wrapText="1" shrinkToFit="1"/>
    </xf>
    <xf numFmtId="0" fontId="1" fillId="0" borderId="0" xfId="0" applyFont="1" applyAlignment="1">
      <alignment wrapText="1" shrinkToFit="1"/>
    </xf>
    <xf numFmtId="49" fontId="2" fillId="37" borderId="10" xfId="0" applyNumberFormat="1" applyFont="1" applyFill="1" applyBorder="1" applyAlignment="1">
      <alignment horizontal="center" vertical="center" shrinkToFit="1"/>
    </xf>
    <xf numFmtId="4" fontId="2" fillId="37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4" fontId="2" fillId="38" borderId="15" xfId="0" applyNumberFormat="1" applyFont="1" applyFill="1" applyBorder="1" applyAlignment="1">
      <alignment horizontal="center" vertical="center" shrinkToFit="1"/>
    </xf>
    <xf numFmtId="4" fontId="2" fillId="37" borderId="15" xfId="0" applyNumberFormat="1" applyFont="1" applyFill="1" applyBorder="1" applyAlignment="1">
      <alignment horizontal="center" vertical="center" shrinkToFit="1"/>
    </xf>
    <xf numFmtId="4" fontId="8" fillId="35" borderId="15" xfId="0" applyNumberFormat="1" applyFont="1" applyFill="1" applyBorder="1" applyAlignment="1">
      <alignment horizontal="center" vertical="center" shrinkToFit="1"/>
    </xf>
    <xf numFmtId="4" fontId="2" fillId="34" borderId="15" xfId="0" applyNumberFormat="1" applyFont="1" applyFill="1" applyBorder="1" applyAlignment="1">
      <alignment horizontal="center" vertical="center" shrinkToFit="1"/>
    </xf>
    <xf numFmtId="4" fontId="2" fillId="0" borderId="0" xfId="0" applyNumberFormat="1" applyFont="1" applyFill="1" applyBorder="1" applyAlignment="1">
      <alignment horizontal="center" vertical="center" shrinkToFit="1"/>
    </xf>
    <xf numFmtId="168" fontId="2" fillId="0" borderId="0" xfId="0" applyNumberFormat="1" applyFont="1" applyFill="1" applyBorder="1" applyAlignment="1">
      <alignment horizontal="center" vertical="center" wrapText="1" shrinkToFit="1"/>
    </xf>
    <xf numFmtId="4" fontId="12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shrinkToFit="1"/>
    </xf>
    <xf numFmtId="168" fontId="8" fillId="0" borderId="0" xfId="0" applyNumberFormat="1" applyFont="1" applyFill="1" applyBorder="1" applyAlignment="1">
      <alignment horizontal="center" vertical="center" wrapText="1" shrinkToFit="1"/>
    </xf>
    <xf numFmtId="168" fontId="2" fillId="0" borderId="0" xfId="0" applyNumberFormat="1" applyFont="1" applyFill="1" applyBorder="1" applyAlignment="1">
      <alignment horizontal="center" vertical="center" wrapText="1"/>
    </xf>
    <xf numFmtId="49" fontId="2" fillId="37" borderId="15" xfId="0" applyNumberFormat="1" applyFont="1" applyFill="1" applyBorder="1" applyAlignment="1">
      <alignment horizontal="center" vertical="center" shrinkToFit="1"/>
    </xf>
    <xf numFmtId="49" fontId="8" fillId="35" borderId="15" xfId="0" applyNumberFormat="1" applyFont="1" applyFill="1" applyBorder="1" applyAlignment="1">
      <alignment horizontal="center" vertical="center" shrinkToFit="1"/>
    </xf>
    <xf numFmtId="49" fontId="2" fillId="34" borderId="15" xfId="0" applyNumberFormat="1" applyFont="1" applyFill="1" applyBorder="1" applyAlignment="1">
      <alignment horizontal="center" vertical="center" shrinkToFit="1"/>
    </xf>
    <xf numFmtId="4" fontId="13" fillId="0" borderId="0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vertical="top" wrapText="1"/>
    </xf>
    <xf numFmtId="49" fontId="2" fillId="36" borderId="10" xfId="0" applyNumberFormat="1" applyFont="1" applyFill="1" applyBorder="1" applyAlignment="1">
      <alignment horizontal="center" vertical="center" shrinkToFit="1"/>
    </xf>
    <xf numFmtId="4" fontId="2" fillId="36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vertical="top" wrapText="1"/>
    </xf>
    <xf numFmtId="0" fontId="2" fillId="38" borderId="10" xfId="0" applyFont="1" applyFill="1" applyBorder="1" applyAlignment="1">
      <alignment vertical="top" wrapText="1" shrinkToFit="1"/>
    </xf>
    <xf numFmtId="49" fontId="2" fillId="36" borderId="15" xfId="0" applyNumberFormat="1" applyFont="1" applyFill="1" applyBorder="1" applyAlignment="1">
      <alignment horizontal="center" vertical="center" shrinkToFit="1"/>
    </xf>
    <xf numFmtId="0" fontId="2" fillId="38" borderId="12" xfId="0" applyFont="1" applyFill="1" applyBorder="1" applyAlignment="1">
      <alignment vertical="top" wrapText="1"/>
    </xf>
    <xf numFmtId="49" fontId="2" fillId="38" borderId="15" xfId="0" applyNumberFormat="1" applyFont="1" applyFill="1" applyBorder="1" applyAlignment="1">
      <alignment horizontal="center" vertical="center" shrinkToFit="1"/>
    </xf>
    <xf numFmtId="4" fontId="2" fillId="38" borderId="13" xfId="0" applyNumberFormat="1" applyFont="1" applyFill="1" applyBorder="1" applyAlignment="1">
      <alignment horizontal="center" vertical="center" shrinkToFit="1"/>
    </xf>
    <xf numFmtId="0" fontId="2" fillId="36" borderId="10" xfId="0" applyFont="1" applyFill="1" applyBorder="1" applyAlignment="1">
      <alignment horizontal="left" vertical="top" wrapText="1"/>
    </xf>
    <xf numFmtId="0" fontId="8" fillId="38" borderId="10" xfId="0" applyFont="1" applyFill="1" applyBorder="1" applyAlignment="1">
      <alignment vertical="top" wrapText="1"/>
    </xf>
    <xf numFmtId="0" fontId="2" fillId="38" borderId="10" xfId="0" applyNumberFormat="1" applyFont="1" applyFill="1" applyBorder="1" applyAlignment="1">
      <alignment horizontal="left" vertical="top" wrapText="1"/>
    </xf>
    <xf numFmtId="0" fontId="2" fillId="36" borderId="14" xfId="0" applyFont="1" applyFill="1" applyBorder="1" applyAlignment="1">
      <alignment horizontal="left" vertical="top" wrapText="1"/>
    </xf>
    <xf numFmtId="0" fontId="2" fillId="38" borderId="14" xfId="0" applyFont="1" applyFill="1" applyBorder="1" applyAlignment="1">
      <alignment vertical="top" wrapText="1"/>
    </xf>
    <xf numFmtId="0" fontId="8" fillId="38" borderId="10" xfId="0" applyFont="1" applyFill="1" applyBorder="1" applyAlignment="1">
      <alignment horizontal="left" vertical="top" wrapText="1"/>
    </xf>
    <xf numFmtId="49" fontId="8" fillId="38" borderId="10" xfId="0" applyNumberFormat="1" applyFont="1" applyFill="1" applyBorder="1" applyAlignment="1">
      <alignment horizontal="center" vertical="center" shrinkToFit="1"/>
    </xf>
    <xf numFmtId="4" fontId="8" fillId="38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left" vertical="top" wrapText="1"/>
    </xf>
    <xf numFmtId="0" fontId="2" fillId="37" borderId="14" xfId="0" applyFont="1" applyFill="1" applyBorder="1" applyAlignment="1">
      <alignment vertical="top" wrapTex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5" borderId="12" xfId="0" applyFont="1" applyFill="1" applyBorder="1" applyAlignment="1">
      <alignment vertical="top" wrapText="1"/>
    </xf>
    <xf numFmtId="49" fontId="2" fillId="35" borderId="15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8" borderId="14" xfId="0" applyFont="1" applyFill="1" applyBorder="1" applyAlignment="1">
      <alignment horizontal="left" vertical="top" wrapText="1"/>
    </xf>
    <xf numFmtId="0" fontId="2" fillId="35" borderId="14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49" fontId="5" fillId="34" borderId="10" xfId="0" applyNumberFormat="1" applyFont="1" applyFill="1" applyBorder="1" applyAlignment="1">
      <alignment horizontal="center" vertical="center" shrinkToFit="1"/>
    </xf>
    <xf numFmtId="49" fontId="5" fillId="36" borderId="10" xfId="0" applyNumberFormat="1" applyFont="1" applyFill="1" applyBorder="1" applyAlignment="1">
      <alignment horizontal="center" vertical="center" shrinkToFit="1"/>
    </xf>
    <xf numFmtId="49" fontId="5" fillId="38" borderId="10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49" fontId="8" fillId="37" borderId="10" xfId="0" applyNumberFormat="1" applyFont="1" applyFill="1" applyBorder="1" applyAlignment="1">
      <alignment horizontal="center" vertical="center" shrinkToFit="1"/>
    </xf>
    <xf numFmtId="4" fontId="8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169" fontId="5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5" fillId="36" borderId="11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169" fontId="2" fillId="34" borderId="10" xfId="0" applyNumberFormat="1" applyFont="1" applyFill="1" applyBorder="1" applyAlignment="1">
      <alignment horizontal="center" vertical="center" shrinkToFit="1"/>
    </xf>
    <xf numFmtId="169" fontId="2" fillId="36" borderId="10" xfId="0" applyNumberFormat="1" applyFont="1" applyFill="1" applyBorder="1" applyAlignment="1">
      <alignment horizontal="center" vertical="center" shrinkToFit="1"/>
    </xf>
    <xf numFmtId="0" fontId="14" fillId="38" borderId="0" xfId="0" applyFont="1" applyFill="1" applyAlignment="1">
      <alignment wrapText="1"/>
    </xf>
    <xf numFmtId="169" fontId="8" fillId="35" borderId="10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top" wrapText="1"/>
    </xf>
    <xf numFmtId="169" fontId="8" fillId="38" borderId="10" xfId="0" applyNumberFormat="1" applyFont="1" applyFill="1" applyBorder="1" applyAlignment="1">
      <alignment horizontal="center" vertical="center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70" fontId="8" fillId="35" borderId="10" xfId="0" applyNumberFormat="1" applyFont="1" applyFill="1" applyBorder="1" applyAlignment="1">
      <alignment horizontal="center" vertical="center" shrinkToFit="1"/>
    </xf>
    <xf numFmtId="170" fontId="2" fillId="38" borderId="10" xfId="0" applyNumberFormat="1" applyFont="1" applyFill="1" applyBorder="1" applyAlignment="1">
      <alignment horizontal="center" vertical="center" shrinkToFit="1"/>
    </xf>
    <xf numFmtId="170" fontId="2" fillId="34" borderId="10" xfId="0" applyNumberFormat="1" applyFont="1" applyFill="1" applyBorder="1" applyAlignment="1">
      <alignment horizontal="center" vertical="center" shrinkToFit="1"/>
    </xf>
    <xf numFmtId="170" fontId="2" fillId="36" borderId="10" xfId="0" applyNumberFormat="1" applyFont="1" applyFill="1" applyBorder="1" applyAlignment="1">
      <alignment horizontal="center" vertical="center" shrinkToFit="1"/>
    </xf>
    <xf numFmtId="170" fontId="8" fillId="38" borderId="10" xfId="0" applyNumberFormat="1" applyFont="1" applyFill="1" applyBorder="1" applyAlignment="1">
      <alignment horizontal="center" vertical="center" shrinkToFit="1"/>
    </xf>
    <xf numFmtId="170" fontId="2" fillId="35" borderId="10" xfId="0" applyNumberFormat="1" applyFont="1" applyFill="1" applyBorder="1" applyAlignment="1">
      <alignment horizontal="center" vertical="center" shrinkToFit="1"/>
    </xf>
    <xf numFmtId="0" fontId="2" fillId="39" borderId="10" xfId="0" applyFont="1" applyFill="1" applyBorder="1" applyAlignment="1">
      <alignment vertical="top" wrapText="1"/>
    </xf>
    <xf numFmtId="49" fontId="2" fillId="39" borderId="10" xfId="0" applyNumberFormat="1" applyFont="1" applyFill="1" applyBorder="1" applyAlignment="1">
      <alignment horizontal="center" vertical="center" shrinkToFit="1"/>
    </xf>
    <xf numFmtId="169" fontId="2" fillId="39" borderId="10" xfId="0" applyNumberFormat="1" applyFont="1" applyFill="1" applyBorder="1" applyAlignment="1">
      <alignment horizontal="center" vertical="center" shrinkToFit="1"/>
    </xf>
    <xf numFmtId="0" fontId="7" fillId="0" borderId="0" xfId="0" applyFont="1" applyAlignment="1">
      <alignment horizontal="center"/>
    </xf>
    <xf numFmtId="0" fontId="1" fillId="33" borderId="0" xfId="0" applyFont="1" applyFill="1" applyAlignment="1">
      <alignment horizontal="left" wrapText="1"/>
    </xf>
    <xf numFmtId="0" fontId="5" fillId="33" borderId="11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37"/>
  <sheetViews>
    <sheetView showGridLines="0" tabSelected="1" zoomScalePageLayoutView="0" workbookViewId="0" topLeftCell="A1">
      <selection activeCell="C5" sqref="C5"/>
    </sheetView>
  </sheetViews>
  <sheetFormatPr defaultColWidth="9.00390625" defaultRowHeight="12.75" outlineLevelRow="6"/>
  <cols>
    <col min="1" max="1" width="69.25390625" style="2" customWidth="1"/>
    <col min="2" max="2" width="8.875" style="2" customWidth="1"/>
    <col min="3" max="3" width="16.125" style="2" customWidth="1"/>
    <col min="4" max="4" width="9.00390625" style="2" customWidth="1"/>
    <col min="5" max="5" width="0" style="2" hidden="1" customWidth="1"/>
    <col min="6" max="6" width="14.875" style="2" customWidth="1"/>
    <col min="7" max="22" width="0" style="2" hidden="1" customWidth="1"/>
    <col min="23" max="23" width="9.125" style="2" hidden="1" customWidth="1"/>
    <col min="24" max="16384" width="9.125" style="2" customWidth="1"/>
  </cols>
  <sheetData>
    <row r="2" spans="2:23" ht="18.75">
      <c r="B2" s="111" t="s">
        <v>414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</row>
    <row r="3" spans="2:23" ht="18.75">
      <c r="B3" s="112" t="s">
        <v>90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12"/>
      <c r="T3" s="112"/>
      <c r="U3" s="112"/>
      <c r="V3" s="112"/>
      <c r="W3" s="112"/>
    </row>
    <row r="4" spans="2:22" ht="18.75">
      <c r="B4" s="25" t="s">
        <v>89</v>
      </c>
      <c r="C4" s="111" t="s">
        <v>419</v>
      </c>
      <c r="D4" s="111"/>
      <c r="E4" s="111"/>
      <c r="F4" s="111"/>
      <c r="G4" s="111"/>
      <c r="H4" s="111"/>
      <c r="I4" s="111"/>
      <c r="J4" s="111"/>
      <c r="K4" s="111"/>
      <c r="L4" s="111"/>
      <c r="M4" s="111"/>
      <c r="N4" s="111"/>
      <c r="O4" s="111"/>
      <c r="P4" s="111"/>
      <c r="Q4" s="111"/>
      <c r="R4" s="111"/>
      <c r="S4" s="111"/>
      <c r="T4" s="111"/>
      <c r="U4" s="111"/>
      <c r="V4" s="111"/>
    </row>
    <row r="6" spans="2:23" ht="18.75">
      <c r="B6" s="111" t="s">
        <v>372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1"/>
      <c r="O6" s="111"/>
      <c r="P6" s="111"/>
      <c r="Q6" s="111"/>
      <c r="R6" s="111"/>
      <c r="S6" s="111"/>
      <c r="T6" s="111"/>
      <c r="U6" s="111"/>
      <c r="V6" s="111"/>
      <c r="W6" s="111"/>
    </row>
    <row r="7" spans="2:23" ht="18.75" customHeight="1">
      <c r="B7" s="112" t="s">
        <v>90</v>
      </c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</row>
    <row r="8" spans="2:22" ht="18.75">
      <c r="B8" s="113" t="s">
        <v>373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</row>
    <row r="10" spans="1:22" ht="30.75" customHeight="1">
      <c r="A10" s="106" t="s">
        <v>46</v>
      </c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</row>
    <row r="11" spans="1:22" ht="57" customHeight="1">
      <c r="A11" s="110" t="s">
        <v>243</v>
      </c>
      <c r="B11" s="110"/>
      <c r="C11" s="110"/>
      <c r="D11" s="110"/>
      <c r="E11" s="110"/>
      <c r="F11" s="110"/>
      <c r="G11" s="110"/>
      <c r="H11" s="110"/>
      <c r="I11" s="110"/>
      <c r="J11" s="110"/>
      <c r="K11" s="110"/>
      <c r="L11" s="110"/>
      <c r="M11" s="110"/>
      <c r="N11" s="110"/>
      <c r="O11" s="110"/>
      <c r="P11" s="110"/>
      <c r="Q11" s="110"/>
      <c r="R11" s="110"/>
      <c r="S11" s="110"/>
      <c r="T11" s="110"/>
      <c r="U11" s="110"/>
      <c r="V11" s="110"/>
    </row>
    <row r="12" spans="1:22" ht="15.75">
      <c r="A12" s="109" t="s">
        <v>64</v>
      </c>
      <c r="B12" s="109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</row>
    <row r="13" spans="1:22" ht="30">
      <c r="A13" s="4" t="s">
        <v>0</v>
      </c>
      <c r="B13" s="4" t="s">
        <v>1</v>
      </c>
      <c r="C13" s="4" t="s">
        <v>2</v>
      </c>
      <c r="D13" s="4" t="s">
        <v>3</v>
      </c>
      <c r="E13" s="4" t="s">
        <v>4</v>
      </c>
      <c r="F13" s="4" t="s">
        <v>25</v>
      </c>
      <c r="G13" s="4" t="s">
        <v>25</v>
      </c>
      <c r="H13" s="4" t="s">
        <v>25</v>
      </c>
      <c r="I13" s="4" t="s">
        <v>25</v>
      </c>
      <c r="J13" s="4" t="s">
        <v>25</v>
      </c>
      <c r="K13" s="4" t="s">
        <v>25</v>
      </c>
      <c r="L13" s="4" t="s">
        <v>25</v>
      </c>
      <c r="M13" s="4" t="s">
        <v>25</v>
      </c>
      <c r="N13" s="4" t="s">
        <v>25</v>
      </c>
      <c r="O13" s="4" t="s">
        <v>25</v>
      </c>
      <c r="P13" s="4" t="s">
        <v>25</v>
      </c>
      <c r="Q13" s="4" t="s">
        <v>25</v>
      </c>
      <c r="R13" s="4" t="s">
        <v>25</v>
      </c>
      <c r="S13" s="4" t="s">
        <v>25</v>
      </c>
      <c r="T13" s="4" t="s">
        <v>25</v>
      </c>
      <c r="U13" s="4" t="s">
        <v>25</v>
      </c>
      <c r="V13" s="4" t="s">
        <v>25</v>
      </c>
    </row>
    <row r="14" spans="1:22" ht="18.75" customHeight="1" outlineLevel="2">
      <c r="A14" s="16" t="s">
        <v>60</v>
      </c>
      <c r="B14" s="17" t="s">
        <v>59</v>
      </c>
      <c r="C14" s="17" t="s">
        <v>252</v>
      </c>
      <c r="D14" s="17" t="s">
        <v>5</v>
      </c>
      <c r="E14" s="17"/>
      <c r="F14" s="86">
        <f>F15+F23+F52+F73+F90+F95+F67+F84</f>
        <v>75840.32575999999</v>
      </c>
      <c r="G14" s="18" t="e">
        <f>G15+G23+G52+#REF!+G73+#REF!+G90+G95+#REF!</f>
        <v>#REF!</v>
      </c>
      <c r="H14" s="18" t="e">
        <f>H15+H23+H52+#REF!+H73+#REF!+H90+H95+#REF!</f>
        <v>#REF!</v>
      </c>
      <c r="I14" s="18" t="e">
        <f>I15+I23+I52+#REF!+I73+#REF!+I90+I95+#REF!</f>
        <v>#REF!</v>
      </c>
      <c r="J14" s="18" t="e">
        <f>J15+J23+J52+#REF!+J73+#REF!+J90+J95+#REF!</f>
        <v>#REF!</v>
      </c>
      <c r="K14" s="18" t="e">
        <f>K15+K23+K52+#REF!+K73+#REF!+K90+K95+#REF!</f>
        <v>#REF!</v>
      </c>
      <c r="L14" s="18" t="e">
        <f>L15+L23+L52+#REF!+L73+#REF!+L90+L95+#REF!</f>
        <v>#REF!</v>
      </c>
      <c r="M14" s="18" t="e">
        <f>M15+M23+M52+#REF!+M73+#REF!+M90+M95+#REF!</f>
        <v>#REF!</v>
      </c>
      <c r="N14" s="18" t="e">
        <f>N15+N23+N52+#REF!+N73+#REF!+N90+N95+#REF!</f>
        <v>#REF!</v>
      </c>
      <c r="O14" s="18" t="e">
        <f>O15+O23+O52+#REF!+O73+#REF!+O90+O95+#REF!</f>
        <v>#REF!</v>
      </c>
      <c r="P14" s="18" t="e">
        <f>P15+P23+P52+#REF!+P73+#REF!+P90+P95+#REF!</f>
        <v>#REF!</v>
      </c>
      <c r="Q14" s="18" t="e">
        <f>Q15+Q23+Q52+#REF!+Q73+#REF!+Q90+Q95+#REF!</f>
        <v>#REF!</v>
      </c>
      <c r="R14" s="18" t="e">
        <f>R15+R23+R52+#REF!+R73+#REF!+R90+R95+#REF!</f>
        <v>#REF!</v>
      </c>
      <c r="S14" s="18" t="e">
        <f>S15+S23+S52+#REF!+S73+#REF!+S90+S95+#REF!</f>
        <v>#REF!</v>
      </c>
      <c r="T14" s="18" t="e">
        <f>T15+T23+T52+#REF!+T73+#REF!+T90+T95+#REF!</f>
        <v>#REF!</v>
      </c>
      <c r="U14" s="18" t="e">
        <f>U15+U23+U52+#REF!+U73+#REF!+U90+U95+#REF!</f>
        <v>#REF!</v>
      </c>
      <c r="V14" s="18" t="e">
        <f>V15+V23+V52+#REF!+V73+#REF!+V90+V95+#REF!</f>
        <v>#REF!</v>
      </c>
    </row>
    <row r="15" spans="1:22" s="32" customFormat="1" ht="33" customHeight="1" outlineLevel="3">
      <c r="A15" s="28" t="s">
        <v>26</v>
      </c>
      <c r="B15" s="30" t="s">
        <v>6</v>
      </c>
      <c r="C15" s="30" t="s">
        <v>252</v>
      </c>
      <c r="D15" s="30" t="s">
        <v>5</v>
      </c>
      <c r="E15" s="30"/>
      <c r="F15" s="31">
        <f>F16</f>
        <v>1773.6599999999999</v>
      </c>
      <c r="G15" s="31">
        <f aca="true" t="shared" si="0" ref="G15:V15">G16</f>
        <v>1204.8</v>
      </c>
      <c r="H15" s="31">
        <f t="shared" si="0"/>
        <v>1204.8</v>
      </c>
      <c r="I15" s="31">
        <f t="shared" si="0"/>
        <v>1204.8</v>
      </c>
      <c r="J15" s="31">
        <f t="shared" si="0"/>
        <v>1204.8</v>
      </c>
      <c r="K15" s="31">
        <f t="shared" si="0"/>
        <v>1204.8</v>
      </c>
      <c r="L15" s="31">
        <f t="shared" si="0"/>
        <v>1204.8</v>
      </c>
      <c r="M15" s="31">
        <f t="shared" si="0"/>
        <v>1204.8</v>
      </c>
      <c r="N15" s="31">
        <f t="shared" si="0"/>
        <v>1204.8</v>
      </c>
      <c r="O15" s="31">
        <f t="shared" si="0"/>
        <v>1204.8</v>
      </c>
      <c r="P15" s="31">
        <f t="shared" si="0"/>
        <v>1204.8</v>
      </c>
      <c r="Q15" s="31">
        <f t="shared" si="0"/>
        <v>1204.8</v>
      </c>
      <c r="R15" s="31">
        <f t="shared" si="0"/>
        <v>1204.8</v>
      </c>
      <c r="S15" s="31">
        <f t="shared" si="0"/>
        <v>1204.8</v>
      </c>
      <c r="T15" s="31">
        <f t="shared" si="0"/>
        <v>1204.8</v>
      </c>
      <c r="U15" s="31">
        <f t="shared" si="0"/>
        <v>1204.8</v>
      </c>
      <c r="V15" s="31">
        <f t="shared" si="0"/>
        <v>1204.8</v>
      </c>
    </row>
    <row r="16" spans="1:22" ht="34.5" customHeight="1" outlineLevel="3">
      <c r="A16" s="22" t="s">
        <v>137</v>
      </c>
      <c r="B16" s="12" t="s">
        <v>6</v>
      </c>
      <c r="C16" s="12" t="s">
        <v>253</v>
      </c>
      <c r="D16" s="12" t="s">
        <v>5</v>
      </c>
      <c r="E16" s="12"/>
      <c r="F16" s="13">
        <f>F17</f>
        <v>1773.6599999999999</v>
      </c>
      <c r="G16" s="13">
        <f aca="true" t="shared" si="1" ref="G16:V16">G18</f>
        <v>1204.8</v>
      </c>
      <c r="H16" s="13">
        <f t="shared" si="1"/>
        <v>1204.8</v>
      </c>
      <c r="I16" s="13">
        <f t="shared" si="1"/>
        <v>1204.8</v>
      </c>
      <c r="J16" s="13">
        <f t="shared" si="1"/>
        <v>1204.8</v>
      </c>
      <c r="K16" s="13">
        <f t="shared" si="1"/>
        <v>1204.8</v>
      </c>
      <c r="L16" s="13">
        <f t="shared" si="1"/>
        <v>1204.8</v>
      </c>
      <c r="M16" s="13">
        <f t="shared" si="1"/>
        <v>1204.8</v>
      </c>
      <c r="N16" s="13">
        <f t="shared" si="1"/>
        <v>1204.8</v>
      </c>
      <c r="O16" s="13">
        <f t="shared" si="1"/>
        <v>1204.8</v>
      </c>
      <c r="P16" s="13">
        <f t="shared" si="1"/>
        <v>1204.8</v>
      </c>
      <c r="Q16" s="13">
        <f t="shared" si="1"/>
        <v>1204.8</v>
      </c>
      <c r="R16" s="13">
        <f t="shared" si="1"/>
        <v>1204.8</v>
      </c>
      <c r="S16" s="13">
        <f t="shared" si="1"/>
        <v>1204.8</v>
      </c>
      <c r="T16" s="13">
        <f t="shared" si="1"/>
        <v>1204.8</v>
      </c>
      <c r="U16" s="13">
        <f t="shared" si="1"/>
        <v>1204.8</v>
      </c>
      <c r="V16" s="13">
        <f t="shared" si="1"/>
        <v>1204.8</v>
      </c>
    </row>
    <row r="17" spans="1:22" ht="35.25" customHeight="1" outlineLevel="3">
      <c r="A17" s="22" t="s">
        <v>139</v>
      </c>
      <c r="B17" s="12" t="s">
        <v>6</v>
      </c>
      <c r="C17" s="12" t="s">
        <v>254</v>
      </c>
      <c r="D17" s="12" t="s">
        <v>5</v>
      </c>
      <c r="E17" s="12"/>
      <c r="F17" s="13">
        <f>F18</f>
        <v>1773.6599999999999</v>
      </c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</row>
    <row r="18" spans="1:22" ht="15.75" outlineLevel="4">
      <c r="A18" s="55" t="s">
        <v>138</v>
      </c>
      <c r="B18" s="19" t="s">
        <v>6</v>
      </c>
      <c r="C18" s="19" t="s">
        <v>255</v>
      </c>
      <c r="D18" s="19" t="s">
        <v>5</v>
      </c>
      <c r="E18" s="19"/>
      <c r="F18" s="20">
        <f>F19</f>
        <v>1773.6599999999999</v>
      </c>
      <c r="G18" s="7">
        <f aca="true" t="shared" si="2" ref="G18:V18">G20</f>
        <v>1204.8</v>
      </c>
      <c r="H18" s="7">
        <f t="shared" si="2"/>
        <v>1204.8</v>
      </c>
      <c r="I18" s="7">
        <f t="shared" si="2"/>
        <v>1204.8</v>
      </c>
      <c r="J18" s="7">
        <f t="shared" si="2"/>
        <v>1204.8</v>
      </c>
      <c r="K18" s="7">
        <f t="shared" si="2"/>
        <v>1204.8</v>
      </c>
      <c r="L18" s="7">
        <f t="shared" si="2"/>
        <v>1204.8</v>
      </c>
      <c r="M18" s="7">
        <f t="shared" si="2"/>
        <v>1204.8</v>
      </c>
      <c r="N18" s="7">
        <f t="shared" si="2"/>
        <v>1204.8</v>
      </c>
      <c r="O18" s="7">
        <f t="shared" si="2"/>
        <v>1204.8</v>
      </c>
      <c r="P18" s="7">
        <f t="shared" si="2"/>
        <v>1204.8</v>
      </c>
      <c r="Q18" s="7">
        <f t="shared" si="2"/>
        <v>1204.8</v>
      </c>
      <c r="R18" s="7">
        <f t="shared" si="2"/>
        <v>1204.8</v>
      </c>
      <c r="S18" s="7">
        <f t="shared" si="2"/>
        <v>1204.8</v>
      </c>
      <c r="T18" s="7">
        <f t="shared" si="2"/>
        <v>1204.8</v>
      </c>
      <c r="U18" s="7">
        <f t="shared" si="2"/>
        <v>1204.8</v>
      </c>
      <c r="V18" s="7">
        <f t="shared" si="2"/>
        <v>1204.8</v>
      </c>
    </row>
    <row r="19" spans="1:22" ht="31.5" outlineLevel="4">
      <c r="A19" s="5" t="s">
        <v>94</v>
      </c>
      <c r="B19" s="6" t="s">
        <v>6</v>
      </c>
      <c r="C19" s="6" t="s">
        <v>255</v>
      </c>
      <c r="D19" s="6" t="s">
        <v>93</v>
      </c>
      <c r="E19" s="6"/>
      <c r="F19" s="7">
        <f>F20+F21+F22</f>
        <v>1773.6599999999999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</row>
    <row r="20" spans="1:22" ht="17.25" customHeight="1" outlineLevel="5">
      <c r="A20" s="52" t="s">
        <v>245</v>
      </c>
      <c r="B20" s="53" t="s">
        <v>6</v>
      </c>
      <c r="C20" s="53" t="s">
        <v>255</v>
      </c>
      <c r="D20" s="53" t="s">
        <v>91</v>
      </c>
      <c r="E20" s="53"/>
      <c r="F20" s="54">
        <v>1523.3</v>
      </c>
      <c r="G20" s="7">
        <v>1204.8</v>
      </c>
      <c r="H20" s="7">
        <v>1204.8</v>
      </c>
      <c r="I20" s="7">
        <v>1204.8</v>
      </c>
      <c r="J20" s="7">
        <v>1204.8</v>
      </c>
      <c r="K20" s="7">
        <v>1204.8</v>
      </c>
      <c r="L20" s="7">
        <v>1204.8</v>
      </c>
      <c r="M20" s="7">
        <v>1204.8</v>
      </c>
      <c r="N20" s="7">
        <v>1204.8</v>
      </c>
      <c r="O20" s="7">
        <v>1204.8</v>
      </c>
      <c r="P20" s="7">
        <v>1204.8</v>
      </c>
      <c r="Q20" s="7">
        <v>1204.8</v>
      </c>
      <c r="R20" s="7">
        <v>1204.8</v>
      </c>
      <c r="S20" s="7">
        <v>1204.8</v>
      </c>
      <c r="T20" s="7">
        <v>1204.8</v>
      </c>
      <c r="U20" s="7">
        <v>1204.8</v>
      </c>
      <c r="V20" s="7">
        <v>1204.8</v>
      </c>
    </row>
    <row r="21" spans="1:22" ht="34.5" customHeight="1" outlineLevel="5">
      <c r="A21" s="52" t="s">
        <v>250</v>
      </c>
      <c r="B21" s="53" t="s">
        <v>6</v>
      </c>
      <c r="C21" s="53" t="s">
        <v>255</v>
      </c>
      <c r="D21" s="53" t="s">
        <v>92</v>
      </c>
      <c r="E21" s="53"/>
      <c r="F21" s="54">
        <v>1</v>
      </c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</row>
    <row r="22" spans="1:22" ht="50.25" customHeight="1" outlineLevel="5">
      <c r="A22" s="52" t="s">
        <v>246</v>
      </c>
      <c r="B22" s="53" t="s">
        <v>6</v>
      </c>
      <c r="C22" s="53" t="s">
        <v>255</v>
      </c>
      <c r="D22" s="53" t="s">
        <v>247</v>
      </c>
      <c r="E22" s="53"/>
      <c r="F22" s="54">
        <v>249.36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</row>
    <row r="23" spans="1:22" ht="47.25" customHeight="1" outlineLevel="6">
      <c r="A23" s="8" t="s">
        <v>27</v>
      </c>
      <c r="B23" s="9" t="s">
        <v>19</v>
      </c>
      <c r="C23" s="9" t="s">
        <v>252</v>
      </c>
      <c r="D23" s="9" t="s">
        <v>5</v>
      </c>
      <c r="E23" s="9"/>
      <c r="F23" s="87">
        <f>F24</f>
        <v>3273.9085499999997</v>
      </c>
      <c r="G23" s="10">
        <f aca="true" t="shared" si="3" ref="G23:V23">G24</f>
        <v>3842.2</v>
      </c>
      <c r="H23" s="10">
        <f t="shared" si="3"/>
        <v>3842.2</v>
      </c>
      <c r="I23" s="10">
        <f t="shared" si="3"/>
        <v>3842.2</v>
      </c>
      <c r="J23" s="10">
        <f t="shared" si="3"/>
        <v>3842.2</v>
      </c>
      <c r="K23" s="10">
        <f t="shared" si="3"/>
        <v>3842.2</v>
      </c>
      <c r="L23" s="10">
        <f t="shared" si="3"/>
        <v>3842.2</v>
      </c>
      <c r="M23" s="10">
        <f t="shared" si="3"/>
        <v>3842.2</v>
      </c>
      <c r="N23" s="10">
        <f t="shared" si="3"/>
        <v>3842.2</v>
      </c>
      <c r="O23" s="10">
        <f t="shared" si="3"/>
        <v>3842.2</v>
      </c>
      <c r="P23" s="10">
        <f t="shared" si="3"/>
        <v>3842.2</v>
      </c>
      <c r="Q23" s="10">
        <f t="shared" si="3"/>
        <v>3842.2</v>
      </c>
      <c r="R23" s="10">
        <f t="shared" si="3"/>
        <v>3842.2</v>
      </c>
      <c r="S23" s="10">
        <f t="shared" si="3"/>
        <v>3842.2</v>
      </c>
      <c r="T23" s="10">
        <f t="shared" si="3"/>
        <v>3842.2</v>
      </c>
      <c r="U23" s="10">
        <f t="shared" si="3"/>
        <v>3842.2</v>
      </c>
      <c r="V23" s="10">
        <f t="shared" si="3"/>
        <v>3842.2</v>
      </c>
    </row>
    <row r="24" spans="1:22" s="29" customFormat="1" ht="33" customHeight="1" outlineLevel="6">
      <c r="A24" s="22" t="s">
        <v>137</v>
      </c>
      <c r="B24" s="12" t="s">
        <v>19</v>
      </c>
      <c r="C24" s="12" t="s">
        <v>253</v>
      </c>
      <c r="D24" s="12" t="s">
        <v>5</v>
      </c>
      <c r="E24" s="12"/>
      <c r="F24" s="93">
        <f>F25</f>
        <v>3273.9085499999997</v>
      </c>
      <c r="G24" s="13">
        <f aca="true" t="shared" si="4" ref="G24:V24">G26+G37+G42</f>
        <v>3842.2</v>
      </c>
      <c r="H24" s="13">
        <f t="shared" si="4"/>
        <v>3842.2</v>
      </c>
      <c r="I24" s="13">
        <f t="shared" si="4"/>
        <v>3842.2</v>
      </c>
      <c r="J24" s="13">
        <f t="shared" si="4"/>
        <v>3842.2</v>
      </c>
      <c r="K24" s="13">
        <f t="shared" si="4"/>
        <v>3842.2</v>
      </c>
      <c r="L24" s="13">
        <f t="shared" si="4"/>
        <v>3842.2</v>
      </c>
      <c r="M24" s="13">
        <f t="shared" si="4"/>
        <v>3842.2</v>
      </c>
      <c r="N24" s="13">
        <f t="shared" si="4"/>
        <v>3842.2</v>
      </c>
      <c r="O24" s="13">
        <f t="shared" si="4"/>
        <v>3842.2</v>
      </c>
      <c r="P24" s="13">
        <f t="shared" si="4"/>
        <v>3842.2</v>
      </c>
      <c r="Q24" s="13">
        <f t="shared" si="4"/>
        <v>3842.2</v>
      </c>
      <c r="R24" s="13">
        <f t="shared" si="4"/>
        <v>3842.2</v>
      </c>
      <c r="S24" s="13">
        <f t="shared" si="4"/>
        <v>3842.2</v>
      </c>
      <c r="T24" s="13">
        <f t="shared" si="4"/>
        <v>3842.2</v>
      </c>
      <c r="U24" s="13">
        <f t="shared" si="4"/>
        <v>3842.2</v>
      </c>
      <c r="V24" s="13">
        <f t="shared" si="4"/>
        <v>3842.2</v>
      </c>
    </row>
    <row r="25" spans="1:22" s="29" customFormat="1" ht="36" customHeight="1" outlineLevel="6">
      <c r="A25" s="22" t="s">
        <v>139</v>
      </c>
      <c r="B25" s="12" t="s">
        <v>19</v>
      </c>
      <c r="C25" s="12" t="s">
        <v>254</v>
      </c>
      <c r="D25" s="12" t="s">
        <v>5</v>
      </c>
      <c r="E25" s="12"/>
      <c r="F25" s="93">
        <f>F26+F37+F42+F50</f>
        <v>3273.9085499999997</v>
      </c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</row>
    <row r="26" spans="1:22" s="29" customFormat="1" ht="47.25" outlineLevel="6">
      <c r="A26" s="56" t="s">
        <v>205</v>
      </c>
      <c r="B26" s="19" t="s">
        <v>19</v>
      </c>
      <c r="C26" s="19" t="s">
        <v>256</v>
      </c>
      <c r="D26" s="19" t="s">
        <v>5</v>
      </c>
      <c r="E26" s="19"/>
      <c r="F26" s="89">
        <f>F27+F31+F34</f>
        <v>1809</v>
      </c>
      <c r="G26" s="7">
        <f aca="true" t="shared" si="5" ref="G26:V26">G29</f>
        <v>2414.5</v>
      </c>
      <c r="H26" s="7">
        <f t="shared" si="5"/>
        <v>2414.5</v>
      </c>
      <c r="I26" s="7">
        <f t="shared" si="5"/>
        <v>2414.5</v>
      </c>
      <c r="J26" s="7">
        <f t="shared" si="5"/>
        <v>2414.5</v>
      </c>
      <c r="K26" s="7">
        <f t="shared" si="5"/>
        <v>2414.5</v>
      </c>
      <c r="L26" s="7">
        <f t="shared" si="5"/>
        <v>2414.5</v>
      </c>
      <c r="M26" s="7">
        <f t="shared" si="5"/>
        <v>2414.5</v>
      </c>
      <c r="N26" s="7">
        <f t="shared" si="5"/>
        <v>2414.5</v>
      </c>
      <c r="O26" s="7">
        <f t="shared" si="5"/>
        <v>2414.5</v>
      </c>
      <c r="P26" s="7">
        <f t="shared" si="5"/>
        <v>2414.5</v>
      </c>
      <c r="Q26" s="7">
        <f t="shared" si="5"/>
        <v>2414.5</v>
      </c>
      <c r="R26" s="7">
        <f t="shared" si="5"/>
        <v>2414.5</v>
      </c>
      <c r="S26" s="7">
        <f t="shared" si="5"/>
        <v>2414.5</v>
      </c>
      <c r="T26" s="7">
        <f t="shared" si="5"/>
        <v>2414.5</v>
      </c>
      <c r="U26" s="7">
        <f t="shared" si="5"/>
        <v>2414.5</v>
      </c>
      <c r="V26" s="7">
        <f t="shared" si="5"/>
        <v>2414.5</v>
      </c>
    </row>
    <row r="27" spans="1:22" s="29" customFormat="1" ht="31.5" outlineLevel="6">
      <c r="A27" s="5" t="s">
        <v>94</v>
      </c>
      <c r="B27" s="6" t="s">
        <v>19</v>
      </c>
      <c r="C27" s="6" t="s">
        <v>256</v>
      </c>
      <c r="D27" s="6" t="s">
        <v>93</v>
      </c>
      <c r="E27" s="6"/>
      <c r="F27" s="90">
        <f>F28+F29+F30</f>
        <v>1732</v>
      </c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</row>
    <row r="28" spans="1:22" s="29" customFormat="1" ht="31.5" outlineLevel="6">
      <c r="A28" s="52" t="s">
        <v>245</v>
      </c>
      <c r="B28" s="53" t="s">
        <v>19</v>
      </c>
      <c r="C28" s="53" t="s">
        <v>256</v>
      </c>
      <c r="D28" s="53" t="s">
        <v>91</v>
      </c>
      <c r="E28" s="53"/>
      <c r="F28" s="91">
        <v>1300</v>
      </c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</row>
    <row r="29" spans="1:22" s="29" customFormat="1" ht="31.5" outlineLevel="6">
      <c r="A29" s="52" t="s">
        <v>250</v>
      </c>
      <c r="B29" s="53" t="s">
        <v>19</v>
      </c>
      <c r="C29" s="53" t="s">
        <v>256</v>
      </c>
      <c r="D29" s="53" t="s">
        <v>92</v>
      </c>
      <c r="E29" s="53"/>
      <c r="F29" s="91">
        <v>5</v>
      </c>
      <c r="G29" s="7">
        <v>2414.5</v>
      </c>
      <c r="H29" s="7">
        <v>2414.5</v>
      </c>
      <c r="I29" s="7">
        <v>2414.5</v>
      </c>
      <c r="J29" s="7">
        <v>2414.5</v>
      </c>
      <c r="K29" s="7">
        <v>2414.5</v>
      </c>
      <c r="L29" s="7">
        <v>2414.5</v>
      </c>
      <c r="M29" s="7">
        <v>2414.5</v>
      </c>
      <c r="N29" s="7">
        <v>2414.5</v>
      </c>
      <c r="O29" s="7">
        <v>2414.5</v>
      </c>
      <c r="P29" s="7">
        <v>2414.5</v>
      </c>
      <c r="Q29" s="7">
        <v>2414.5</v>
      </c>
      <c r="R29" s="7">
        <v>2414.5</v>
      </c>
      <c r="S29" s="7">
        <v>2414.5</v>
      </c>
      <c r="T29" s="7">
        <v>2414.5</v>
      </c>
      <c r="U29" s="7">
        <v>2414.5</v>
      </c>
      <c r="V29" s="7">
        <v>2414.5</v>
      </c>
    </row>
    <row r="30" spans="1:22" s="29" customFormat="1" ht="47.25" outlineLevel="6">
      <c r="A30" s="52" t="s">
        <v>246</v>
      </c>
      <c r="B30" s="53" t="s">
        <v>19</v>
      </c>
      <c r="C30" s="53" t="s">
        <v>256</v>
      </c>
      <c r="D30" s="53" t="s">
        <v>247</v>
      </c>
      <c r="E30" s="53"/>
      <c r="F30" s="91">
        <v>427</v>
      </c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9" customFormat="1" ht="20.25" customHeight="1" outlineLevel="6">
      <c r="A31" s="5" t="s">
        <v>416</v>
      </c>
      <c r="B31" s="6" t="s">
        <v>19</v>
      </c>
      <c r="C31" s="6" t="s">
        <v>256</v>
      </c>
      <c r="D31" s="6" t="s">
        <v>415</v>
      </c>
      <c r="E31" s="6"/>
      <c r="F31" s="90">
        <f>F32+F33</f>
        <v>70</v>
      </c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9" customFormat="1" ht="28.5" customHeight="1" outlineLevel="6">
      <c r="A32" s="52" t="s">
        <v>418</v>
      </c>
      <c r="B32" s="53" t="s">
        <v>19</v>
      </c>
      <c r="C32" s="53" t="s">
        <v>256</v>
      </c>
      <c r="D32" s="53" t="s">
        <v>417</v>
      </c>
      <c r="E32" s="53"/>
      <c r="F32" s="91">
        <v>70</v>
      </c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</row>
    <row r="33" spans="1:22" s="29" customFormat="1" ht="30.75" customHeight="1" outlineLevel="6">
      <c r="A33" s="52" t="s">
        <v>231</v>
      </c>
      <c r="B33" s="53" t="s">
        <v>19</v>
      </c>
      <c r="C33" s="53" t="s">
        <v>256</v>
      </c>
      <c r="D33" s="53" t="s">
        <v>226</v>
      </c>
      <c r="E33" s="53"/>
      <c r="F33" s="91">
        <v>0</v>
      </c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</row>
    <row r="34" spans="1:22" s="29" customFormat="1" ht="15.75" outlineLevel="6">
      <c r="A34" s="5" t="s">
        <v>101</v>
      </c>
      <c r="B34" s="6" t="s">
        <v>19</v>
      </c>
      <c r="C34" s="6" t="s">
        <v>256</v>
      </c>
      <c r="D34" s="6" t="s">
        <v>102</v>
      </c>
      <c r="E34" s="6"/>
      <c r="F34" s="90">
        <f>F35+F36</f>
        <v>7</v>
      </c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</row>
    <row r="35" spans="1:22" s="29" customFormat="1" ht="21.75" customHeight="1" outlineLevel="6">
      <c r="A35" s="52" t="s">
        <v>103</v>
      </c>
      <c r="B35" s="53" t="s">
        <v>19</v>
      </c>
      <c r="C35" s="53" t="s">
        <v>256</v>
      </c>
      <c r="D35" s="53" t="s">
        <v>105</v>
      </c>
      <c r="E35" s="53"/>
      <c r="F35" s="91">
        <v>2.3</v>
      </c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</row>
    <row r="36" spans="1:22" s="29" customFormat="1" ht="15.75" outlineLevel="6">
      <c r="A36" s="52" t="s">
        <v>104</v>
      </c>
      <c r="B36" s="53" t="s">
        <v>19</v>
      </c>
      <c r="C36" s="53" t="s">
        <v>256</v>
      </c>
      <c r="D36" s="53" t="s">
        <v>106</v>
      </c>
      <c r="E36" s="53"/>
      <c r="F36" s="91">
        <v>4.7</v>
      </c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</row>
    <row r="37" spans="1:22" ht="32.25" customHeight="1" outlineLevel="6">
      <c r="A37" s="55" t="s">
        <v>140</v>
      </c>
      <c r="B37" s="19" t="s">
        <v>19</v>
      </c>
      <c r="C37" s="19" t="s">
        <v>257</v>
      </c>
      <c r="D37" s="19" t="s">
        <v>5</v>
      </c>
      <c r="E37" s="19"/>
      <c r="F37" s="89">
        <f>F38</f>
        <v>0</v>
      </c>
      <c r="G37" s="7">
        <f aca="true" t="shared" si="6" ref="G37:V37">G38</f>
        <v>1331.7</v>
      </c>
      <c r="H37" s="7">
        <f t="shared" si="6"/>
        <v>1331.7</v>
      </c>
      <c r="I37" s="7">
        <f t="shared" si="6"/>
        <v>1331.7</v>
      </c>
      <c r="J37" s="7">
        <f t="shared" si="6"/>
        <v>1331.7</v>
      </c>
      <c r="K37" s="7">
        <f t="shared" si="6"/>
        <v>1331.7</v>
      </c>
      <c r="L37" s="7">
        <f t="shared" si="6"/>
        <v>1331.7</v>
      </c>
      <c r="M37" s="7">
        <f t="shared" si="6"/>
        <v>1331.7</v>
      </c>
      <c r="N37" s="7">
        <f t="shared" si="6"/>
        <v>1331.7</v>
      </c>
      <c r="O37" s="7">
        <f t="shared" si="6"/>
        <v>1331.7</v>
      </c>
      <c r="P37" s="7">
        <f t="shared" si="6"/>
        <v>1331.7</v>
      </c>
      <c r="Q37" s="7">
        <f t="shared" si="6"/>
        <v>1331.7</v>
      </c>
      <c r="R37" s="7">
        <f t="shared" si="6"/>
        <v>1331.7</v>
      </c>
      <c r="S37" s="7">
        <f t="shared" si="6"/>
        <v>1331.7</v>
      </c>
      <c r="T37" s="7">
        <f t="shared" si="6"/>
        <v>1331.7</v>
      </c>
      <c r="U37" s="7">
        <f t="shared" si="6"/>
        <v>1331.7</v>
      </c>
      <c r="V37" s="7">
        <f t="shared" si="6"/>
        <v>1331.7</v>
      </c>
    </row>
    <row r="38" spans="1:22" s="27" customFormat="1" ht="31.5" outlineLevel="6">
      <c r="A38" s="5" t="s">
        <v>94</v>
      </c>
      <c r="B38" s="6" t="s">
        <v>19</v>
      </c>
      <c r="C38" s="6" t="s">
        <v>257</v>
      </c>
      <c r="D38" s="6" t="s">
        <v>93</v>
      </c>
      <c r="E38" s="6"/>
      <c r="F38" s="90">
        <f>F39+F40+F41</f>
        <v>0</v>
      </c>
      <c r="G38" s="7">
        <v>1331.7</v>
      </c>
      <c r="H38" s="7">
        <v>1331.7</v>
      </c>
      <c r="I38" s="7">
        <v>1331.7</v>
      </c>
      <c r="J38" s="7">
        <v>1331.7</v>
      </c>
      <c r="K38" s="7">
        <v>1331.7</v>
      </c>
      <c r="L38" s="7">
        <v>1331.7</v>
      </c>
      <c r="M38" s="7">
        <v>1331.7</v>
      </c>
      <c r="N38" s="7">
        <v>1331.7</v>
      </c>
      <c r="O38" s="7">
        <v>1331.7</v>
      </c>
      <c r="P38" s="7">
        <v>1331.7</v>
      </c>
      <c r="Q38" s="7">
        <v>1331.7</v>
      </c>
      <c r="R38" s="7">
        <v>1331.7</v>
      </c>
      <c r="S38" s="7">
        <v>1331.7</v>
      </c>
      <c r="T38" s="7">
        <v>1331.7</v>
      </c>
      <c r="U38" s="7">
        <v>1331.7</v>
      </c>
      <c r="V38" s="7">
        <v>1331.7</v>
      </c>
    </row>
    <row r="39" spans="1:22" s="27" customFormat="1" ht="31.5" outlineLevel="6">
      <c r="A39" s="52" t="s">
        <v>245</v>
      </c>
      <c r="B39" s="53" t="s">
        <v>19</v>
      </c>
      <c r="C39" s="53" t="s">
        <v>257</v>
      </c>
      <c r="D39" s="53" t="s">
        <v>91</v>
      </c>
      <c r="E39" s="53"/>
      <c r="F39" s="91">
        <v>0</v>
      </c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</row>
    <row r="40" spans="1:22" s="27" customFormat="1" ht="31.5" outlineLevel="6">
      <c r="A40" s="52" t="s">
        <v>250</v>
      </c>
      <c r="B40" s="53" t="s">
        <v>19</v>
      </c>
      <c r="C40" s="53" t="s">
        <v>257</v>
      </c>
      <c r="D40" s="53" t="s">
        <v>92</v>
      </c>
      <c r="E40" s="53"/>
      <c r="F40" s="91">
        <v>0</v>
      </c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</row>
    <row r="41" spans="1:22" s="27" customFormat="1" ht="47.25" outlineLevel="6">
      <c r="A41" s="52" t="s">
        <v>246</v>
      </c>
      <c r="B41" s="53" t="s">
        <v>19</v>
      </c>
      <c r="C41" s="53" t="s">
        <v>257</v>
      </c>
      <c r="D41" s="53" t="s">
        <v>247</v>
      </c>
      <c r="E41" s="53"/>
      <c r="F41" s="91">
        <v>0</v>
      </c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</row>
    <row r="42" spans="1:22" s="27" customFormat="1" ht="31.5" customHeight="1" outlineLevel="6">
      <c r="A42" s="55" t="s">
        <v>206</v>
      </c>
      <c r="B42" s="19" t="s">
        <v>19</v>
      </c>
      <c r="C42" s="19" t="s">
        <v>258</v>
      </c>
      <c r="D42" s="19" t="s">
        <v>5</v>
      </c>
      <c r="E42" s="19"/>
      <c r="F42" s="89">
        <f>F43+F48</f>
        <v>1454.6999999999998</v>
      </c>
      <c r="G42" s="7">
        <f aca="true" t="shared" si="7" ref="G42:V42">G48</f>
        <v>96</v>
      </c>
      <c r="H42" s="7">
        <f t="shared" si="7"/>
        <v>96</v>
      </c>
      <c r="I42" s="7">
        <f t="shared" si="7"/>
        <v>96</v>
      </c>
      <c r="J42" s="7">
        <f t="shared" si="7"/>
        <v>96</v>
      </c>
      <c r="K42" s="7">
        <f t="shared" si="7"/>
        <v>96</v>
      </c>
      <c r="L42" s="7">
        <f t="shared" si="7"/>
        <v>96</v>
      </c>
      <c r="M42" s="7">
        <f t="shared" si="7"/>
        <v>96</v>
      </c>
      <c r="N42" s="7">
        <f t="shared" si="7"/>
        <v>96</v>
      </c>
      <c r="O42" s="7">
        <f t="shared" si="7"/>
        <v>96</v>
      </c>
      <c r="P42" s="7">
        <f t="shared" si="7"/>
        <v>96</v>
      </c>
      <c r="Q42" s="7">
        <f t="shared" si="7"/>
        <v>96</v>
      </c>
      <c r="R42" s="7">
        <f t="shared" si="7"/>
        <v>96</v>
      </c>
      <c r="S42" s="7">
        <f t="shared" si="7"/>
        <v>96</v>
      </c>
      <c r="T42" s="7">
        <f t="shared" si="7"/>
        <v>96</v>
      </c>
      <c r="U42" s="7">
        <f t="shared" si="7"/>
        <v>96</v>
      </c>
      <c r="V42" s="7">
        <f t="shared" si="7"/>
        <v>96</v>
      </c>
    </row>
    <row r="43" spans="1:22" s="27" customFormat="1" ht="31.5" customHeight="1" outlineLevel="6">
      <c r="A43" s="5" t="s">
        <v>94</v>
      </c>
      <c r="B43" s="6" t="s">
        <v>19</v>
      </c>
      <c r="C43" s="6" t="s">
        <v>258</v>
      </c>
      <c r="D43" s="6" t="s">
        <v>93</v>
      </c>
      <c r="E43" s="6"/>
      <c r="F43" s="90">
        <f>F44+F45+F46+F47</f>
        <v>1454.6999999999998</v>
      </c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</row>
    <row r="44" spans="1:22" s="27" customFormat="1" ht="31.5" customHeight="1" outlineLevel="6">
      <c r="A44" s="52" t="s">
        <v>245</v>
      </c>
      <c r="B44" s="53" t="s">
        <v>19</v>
      </c>
      <c r="C44" s="53" t="s">
        <v>258</v>
      </c>
      <c r="D44" s="53" t="s">
        <v>91</v>
      </c>
      <c r="E44" s="53"/>
      <c r="F44" s="91">
        <v>924.35</v>
      </c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</row>
    <row r="45" spans="1:22" s="27" customFormat="1" ht="31.5" customHeight="1" outlineLevel="6">
      <c r="A45" s="52" t="s">
        <v>250</v>
      </c>
      <c r="B45" s="53" t="s">
        <v>19</v>
      </c>
      <c r="C45" s="53" t="s">
        <v>258</v>
      </c>
      <c r="D45" s="53" t="s">
        <v>92</v>
      </c>
      <c r="E45" s="53"/>
      <c r="F45" s="91">
        <v>4</v>
      </c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</row>
    <row r="46" spans="1:22" s="27" customFormat="1" ht="64.5" customHeight="1" outlineLevel="6">
      <c r="A46" s="52" t="s">
        <v>375</v>
      </c>
      <c r="B46" s="53" t="s">
        <v>19</v>
      </c>
      <c r="C46" s="53" t="s">
        <v>258</v>
      </c>
      <c r="D46" s="53" t="s">
        <v>374</v>
      </c>
      <c r="E46" s="53"/>
      <c r="F46" s="91">
        <v>192</v>
      </c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</row>
    <row r="47" spans="1:22" s="27" customFormat="1" ht="31.5" customHeight="1" outlineLevel="6">
      <c r="A47" s="52" t="s">
        <v>246</v>
      </c>
      <c r="B47" s="53" t="s">
        <v>19</v>
      </c>
      <c r="C47" s="53" t="s">
        <v>258</v>
      </c>
      <c r="D47" s="53" t="s">
        <v>247</v>
      </c>
      <c r="E47" s="53"/>
      <c r="F47" s="91">
        <v>334.35</v>
      </c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</row>
    <row r="48" spans="1:22" s="27" customFormat="1" ht="15.75" outlineLevel="6">
      <c r="A48" s="5" t="s">
        <v>231</v>
      </c>
      <c r="B48" s="6" t="s">
        <v>19</v>
      </c>
      <c r="C48" s="6" t="s">
        <v>258</v>
      </c>
      <c r="D48" s="6" t="s">
        <v>226</v>
      </c>
      <c r="E48" s="6"/>
      <c r="F48" s="90">
        <f>F49</f>
        <v>0</v>
      </c>
      <c r="G48" s="7">
        <v>96</v>
      </c>
      <c r="H48" s="7">
        <v>96</v>
      </c>
      <c r="I48" s="7">
        <v>96</v>
      </c>
      <c r="J48" s="7">
        <v>96</v>
      </c>
      <c r="K48" s="7">
        <v>96</v>
      </c>
      <c r="L48" s="7">
        <v>96</v>
      </c>
      <c r="M48" s="7">
        <v>96</v>
      </c>
      <c r="N48" s="7">
        <v>96</v>
      </c>
      <c r="O48" s="7">
        <v>96</v>
      </c>
      <c r="P48" s="7">
        <v>96</v>
      </c>
      <c r="Q48" s="7">
        <v>96</v>
      </c>
      <c r="R48" s="7">
        <v>96</v>
      </c>
      <c r="S48" s="7">
        <v>96</v>
      </c>
      <c r="T48" s="7">
        <v>96</v>
      </c>
      <c r="U48" s="7">
        <v>96</v>
      </c>
      <c r="V48" s="7">
        <v>96</v>
      </c>
    </row>
    <row r="49" spans="1:22" s="27" customFormat="1" ht="31.5" outlineLevel="6">
      <c r="A49" s="52" t="s">
        <v>108</v>
      </c>
      <c r="B49" s="53" t="s">
        <v>19</v>
      </c>
      <c r="C49" s="53" t="s">
        <v>258</v>
      </c>
      <c r="D49" s="53" t="s">
        <v>226</v>
      </c>
      <c r="E49" s="53"/>
      <c r="F49" s="91">
        <v>0</v>
      </c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</row>
    <row r="50" spans="1:22" s="27" customFormat="1" ht="15.75" outlineLevel="6">
      <c r="A50" s="55" t="s">
        <v>143</v>
      </c>
      <c r="B50" s="19" t="s">
        <v>19</v>
      </c>
      <c r="C50" s="19" t="s">
        <v>259</v>
      </c>
      <c r="D50" s="19" t="s">
        <v>5</v>
      </c>
      <c r="E50" s="19"/>
      <c r="F50" s="89">
        <f>F51</f>
        <v>10.20855</v>
      </c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</row>
    <row r="51" spans="1:22" s="27" customFormat="1" ht="15.75" outlineLevel="6">
      <c r="A51" s="5" t="s">
        <v>369</v>
      </c>
      <c r="B51" s="6" t="s">
        <v>19</v>
      </c>
      <c r="C51" s="6" t="s">
        <v>259</v>
      </c>
      <c r="D51" s="6" t="s">
        <v>368</v>
      </c>
      <c r="E51" s="6"/>
      <c r="F51" s="90">
        <v>10.20855</v>
      </c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</row>
    <row r="52" spans="1:22" s="27" customFormat="1" ht="49.5" customHeight="1" outlineLevel="3">
      <c r="A52" s="8" t="s">
        <v>28</v>
      </c>
      <c r="B52" s="9" t="s">
        <v>7</v>
      </c>
      <c r="C52" s="9" t="s">
        <v>252</v>
      </c>
      <c r="D52" s="9" t="s">
        <v>5</v>
      </c>
      <c r="E52" s="9"/>
      <c r="F52" s="10">
        <f>F53</f>
        <v>6491.0262999999995</v>
      </c>
      <c r="G52" s="10">
        <f aca="true" t="shared" si="8" ref="G52:V55">G53</f>
        <v>8918.7</v>
      </c>
      <c r="H52" s="10">
        <f t="shared" si="8"/>
        <v>8918.7</v>
      </c>
      <c r="I52" s="10">
        <f t="shared" si="8"/>
        <v>8918.7</v>
      </c>
      <c r="J52" s="10">
        <f t="shared" si="8"/>
        <v>8918.7</v>
      </c>
      <c r="K52" s="10">
        <f t="shared" si="8"/>
        <v>8918.7</v>
      </c>
      <c r="L52" s="10">
        <f t="shared" si="8"/>
        <v>8918.7</v>
      </c>
      <c r="M52" s="10">
        <f t="shared" si="8"/>
        <v>8918.7</v>
      </c>
      <c r="N52" s="10">
        <f t="shared" si="8"/>
        <v>8918.7</v>
      </c>
      <c r="O52" s="10">
        <f t="shared" si="8"/>
        <v>8918.7</v>
      </c>
      <c r="P52" s="10">
        <f t="shared" si="8"/>
        <v>8918.7</v>
      </c>
      <c r="Q52" s="10">
        <f t="shared" si="8"/>
        <v>8918.7</v>
      </c>
      <c r="R52" s="10">
        <f t="shared" si="8"/>
        <v>8918.7</v>
      </c>
      <c r="S52" s="10">
        <f t="shared" si="8"/>
        <v>8918.7</v>
      </c>
      <c r="T52" s="10">
        <f t="shared" si="8"/>
        <v>8918.7</v>
      </c>
      <c r="U52" s="10">
        <f t="shared" si="8"/>
        <v>8918.7</v>
      </c>
      <c r="V52" s="10">
        <f t="shared" si="8"/>
        <v>8918.7</v>
      </c>
    </row>
    <row r="53" spans="1:22" s="27" customFormat="1" ht="33.75" customHeight="1" outlineLevel="3">
      <c r="A53" s="22" t="s">
        <v>137</v>
      </c>
      <c r="B53" s="12" t="s">
        <v>7</v>
      </c>
      <c r="C53" s="12" t="s">
        <v>253</v>
      </c>
      <c r="D53" s="12" t="s">
        <v>5</v>
      </c>
      <c r="E53" s="12"/>
      <c r="F53" s="13">
        <f>F54</f>
        <v>6491.0262999999995</v>
      </c>
      <c r="G53" s="13">
        <f aca="true" t="shared" si="9" ref="G53:V53">G55</f>
        <v>8918.7</v>
      </c>
      <c r="H53" s="13">
        <f t="shared" si="9"/>
        <v>8918.7</v>
      </c>
      <c r="I53" s="13">
        <f t="shared" si="9"/>
        <v>8918.7</v>
      </c>
      <c r="J53" s="13">
        <f t="shared" si="9"/>
        <v>8918.7</v>
      </c>
      <c r="K53" s="13">
        <f t="shared" si="9"/>
        <v>8918.7</v>
      </c>
      <c r="L53" s="13">
        <f t="shared" si="9"/>
        <v>8918.7</v>
      </c>
      <c r="M53" s="13">
        <f t="shared" si="9"/>
        <v>8918.7</v>
      </c>
      <c r="N53" s="13">
        <f t="shared" si="9"/>
        <v>8918.7</v>
      </c>
      <c r="O53" s="13">
        <f t="shared" si="9"/>
        <v>8918.7</v>
      </c>
      <c r="P53" s="13">
        <f t="shared" si="9"/>
        <v>8918.7</v>
      </c>
      <c r="Q53" s="13">
        <f t="shared" si="9"/>
        <v>8918.7</v>
      </c>
      <c r="R53" s="13">
        <f t="shared" si="9"/>
        <v>8918.7</v>
      </c>
      <c r="S53" s="13">
        <f t="shared" si="9"/>
        <v>8918.7</v>
      </c>
      <c r="T53" s="13">
        <f t="shared" si="9"/>
        <v>8918.7</v>
      </c>
      <c r="U53" s="13">
        <f t="shared" si="9"/>
        <v>8918.7</v>
      </c>
      <c r="V53" s="13">
        <f t="shared" si="9"/>
        <v>8918.7</v>
      </c>
    </row>
    <row r="54" spans="1:22" s="27" customFormat="1" ht="37.5" customHeight="1" outlineLevel="3">
      <c r="A54" s="22" t="s">
        <v>139</v>
      </c>
      <c r="B54" s="12" t="s">
        <v>7</v>
      </c>
      <c r="C54" s="12" t="s">
        <v>254</v>
      </c>
      <c r="D54" s="12" t="s">
        <v>5</v>
      </c>
      <c r="E54" s="12"/>
      <c r="F54" s="13">
        <f>F55</f>
        <v>6491.0262999999995</v>
      </c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</row>
    <row r="55" spans="1:22" s="27" customFormat="1" ht="47.25" outlineLevel="4">
      <c r="A55" s="56" t="s">
        <v>205</v>
      </c>
      <c r="B55" s="19" t="s">
        <v>7</v>
      </c>
      <c r="C55" s="19" t="s">
        <v>256</v>
      </c>
      <c r="D55" s="19" t="s">
        <v>5</v>
      </c>
      <c r="E55" s="19"/>
      <c r="F55" s="20">
        <f>F56+F60+F63</f>
        <v>6491.0262999999995</v>
      </c>
      <c r="G55" s="7">
        <f t="shared" si="8"/>
        <v>8918.7</v>
      </c>
      <c r="H55" s="7">
        <f t="shared" si="8"/>
        <v>8918.7</v>
      </c>
      <c r="I55" s="7">
        <f t="shared" si="8"/>
        <v>8918.7</v>
      </c>
      <c r="J55" s="7">
        <f t="shared" si="8"/>
        <v>8918.7</v>
      </c>
      <c r="K55" s="7">
        <f t="shared" si="8"/>
        <v>8918.7</v>
      </c>
      <c r="L55" s="7">
        <f t="shared" si="8"/>
        <v>8918.7</v>
      </c>
      <c r="M55" s="7">
        <f t="shared" si="8"/>
        <v>8918.7</v>
      </c>
      <c r="N55" s="7">
        <f t="shared" si="8"/>
        <v>8918.7</v>
      </c>
      <c r="O55" s="7">
        <f t="shared" si="8"/>
        <v>8918.7</v>
      </c>
      <c r="P55" s="7">
        <f t="shared" si="8"/>
        <v>8918.7</v>
      </c>
      <c r="Q55" s="7">
        <f t="shared" si="8"/>
        <v>8918.7</v>
      </c>
      <c r="R55" s="7">
        <f t="shared" si="8"/>
        <v>8918.7</v>
      </c>
      <c r="S55" s="7">
        <f t="shared" si="8"/>
        <v>8918.7</v>
      </c>
      <c r="T55" s="7">
        <f t="shared" si="8"/>
        <v>8918.7</v>
      </c>
      <c r="U55" s="7">
        <f t="shared" si="8"/>
        <v>8918.7</v>
      </c>
      <c r="V55" s="7">
        <f t="shared" si="8"/>
        <v>8918.7</v>
      </c>
    </row>
    <row r="56" spans="1:22" s="27" customFormat="1" ht="31.5" outlineLevel="5">
      <c r="A56" s="5" t="s">
        <v>94</v>
      </c>
      <c r="B56" s="6" t="s">
        <v>7</v>
      </c>
      <c r="C56" s="6" t="s">
        <v>256</v>
      </c>
      <c r="D56" s="6" t="s">
        <v>93</v>
      </c>
      <c r="E56" s="6"/>
      <c r="F56" s="7">
        <f>F57+F58+F59</f>
        <v>6280.73</v>
      </c>
      <c r="G56" s="7">
        <v>8918.7</v>
      </c>
      <c r="H56" s="7">
        <v>8918.7</v>
      </c>
      <c r="I56" s="7">
        <v>8918.7</v>
      </c>
      <c r="J56" s="7">
        <v>8918.7</v>
      </c>
      <c r="K56" s="7">
        <v>8918.7</v>
      </c>
      <c r="L56" s="7">
        <v>8918.7</v>
      </c>
      <c r="M56" s="7">
        <v>8918.7</v>
      </c>
      <c r="N56" s="7">
        <v>8918.7</v>
      </c>
      <c r="O56" s="7">
        <v>8918.7</v>
      </c>
      <c r="P56" s="7">
        <v>8918.7</v>
      </c>
      <c r="Q56" s="7">
        <v>8918.7</v>
      </c>
      <c r="R56" s="7">
        <v>8918.7</v>
      </c>
      <c r="S56" s="7">
        <v>8918.7</v>
      </c>
      <c r="T56" s="7">
        <v>8918.7</v>
      </c>
      <c r="U56" s="7">
        <v>8918.7</v>
      </c>
      <c r="V56" s="7">
        <v>8918.7</v>
      </c>
    </row>
    <row r="57" spans="1:22" s="27" customFormat="1" ht="31.5" outlineLevel="5">
      <c r="A57" s="52" t="s">
        <v>245</v>
      </c>
      <c r="B57" s="53" t="s">
        <v>7</v>
      </c>
      <c r="C57" s="53" t="s">
        <v>256</v>
      </c>
      <c r="D57" s="53" t="s">
        <v>91</v>
      </c>
      <c r="E57" s="53"/>
      <c r="F57" s="54">
        <v>4802.69</v>
      </c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</row>
    <row r="58" spans="1:22" s="27" customFormat="1" ht="31.5" outlineLevel="5">
      <c r="A58" s="52" t="s">
        <v>250</v>
      </c>
      <c r="B58" s="53" t="s">
        <v>7</v>
      </c>
      <c r="C58" s="53" t="s">
        <v>256</v>
      </c>
      <c r="D58" s="53" t="s">
        <v>92</v>
      </c>
      <c r="E58" s="53"/>
      <c r="F58" s="54">
        <v>0</v>
      </c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</row>
    <row r="59" spans="1:22" s="27" customFormat="1" ht="47.25" outlineLevel="5">
      <c r="A59" s="52" t="s">
        <v>246</v>
      </c>
      <c r="B59" s="53" t="s">
        <v>7</v>
      </c>
      <c r="C59" s="53" t="s">
        <v>256</v>
      </c>
      <c r="D59" s="53" t="s">
        <v>247</v>
      </c>
      <c r="E59" s="53"/>
      <c r="F59" s="54">
        <v>1478.04</v>
      </c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</row>
    <row r="60" spans="1:22" s="27" customFormat="1" ht="15.75" outlineLevel="5">
      <c r="A60" s="5" t="s">
        <v>95</v>
      </c>
      <c r="B60" s="6" t="s">
        <v>7</v>
      </c>
      <c r="C60" s="6" t="s">
        <v>256</v>
      </c>
      <c r="D60" s="6" t="s">
        <v>96</v>
      </c>
      <c r="E60" s="6"/>
      <c r="F60" s="7">
        <f>F61+F62</f>
        <v>42.0553</v>
      </c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</row>
    <row r="61" spans="1:22" s="27" customFormat="1" ht="31.5" outlineLevel="5">
      <c r="A61" s="52" t="s">
        <v>97</v>
      </c>
      <c r="B61" s="53" t="s">
        <v>7</v>
      </c>
      <c r="C61" s="53" t="s">
        <v>256</v>
      </c>
      <c r="D61" s="53" t="s">
        <v>98</v>
      </c>
      <c r="E61" s="53"/>
      <c r="F61" s="54">
        <v>0</v>
      </c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</row>
    <row r="62" spans="1:22" s="27" customFormat="1" ht="31.5" outlineLevel="5">
      <c r="A62" s="52" t="s">
        <v>99</v>
      </c>
      <c r="B62" s="53" t="s">
        <v>7</v>
      </c>
      <c r="C62" s="53" t="s">
        <v>256</v>
      </c>
      <c r="D62" s="53" t="s">
        <v>100</v>
      </c>
      <c r="E62" s="53"/>
      <c r="F62" s="54">
        <v>42.0553</v>
      </c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</row>
    <row r="63" spans="1:22" s="27" customFormat="1" ht="15.75" outlineLevel="5">
      <c r="A63" s="5" t="s">
        <v>101</v>
      </c>
      <c r="B63" s="6" t="s">
        <v>7</v>
      </c>
      <c r="C63" s="6" t="s">
        <v>256</v>
      </c>
      <c r="D63" s="6" t="s">
        <v>102</v>
      </c>
      <c r="E63" s="6"/>
      <c r="F63" s="7">
        <f>F64+F65+F66</f>
        <v>168.24099999999999</v>
      </c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</row>
    <row r="64" spans="1:22" s="27" customFormat="1" ht="15.75" outlineLevel="5">
      <c r="A64" s="52" t="s">
        <v>103</v>
      </c>
      <c r="B64" s="53" t="s">
        <v>7</v>
      </c>
      <c r="C64" s="53" t="s">
        <v>256</v>
      </c>
      <c r="D64" s="53" t="s">
        <v>105</v>
      </c>
      <c r="E64" s="53"/>
      <c r="F64" s="54">
        <v>16.974</v>
      </c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</row>
    <row r="65" spans="1:22" s="27" customFormat="1" ht="15.75" outlineLevel="5">
      <c r="A65" s="52" t="s">
        <v>104</v>
      </c>
      <c r="B65" s="53" t="s">
        <v>7</v>
      </c>
      <c r="C65" s="53" t="s">
        <v>256</v>
      </c>
      <c r="D65" s="53" t="s">
        <v>106</v>
      </c>
      <c r="E65" s="53"/>
      <c r="F65" s="54">
        <v>55.12</v>
      </c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</row>
    <row r="66" spans="1:22" s="27" customFormat="1" ht="15.75" outlineLevel="5">
      <c r="A66" s="103" t="s">
        <v>369</v>
      </c>
      <c r="B66" s="53" t="s">
        <v>7</v>
      </c>
      <c r="C66" s="53" t="s">
        <v>256</v>
      </c>
      <c r="D66" s="53" t="s">
        <v>368</v>
      </c>
      <c r="E66" s="53"/>
      <c r="F66" s="54">
        <v>96.147</v>
      </c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</row>
    <row r="67" spans="1:22" s="27" customFormat="1" ht="15.75" outlineLevel="5">
      <c r="A67" s="8" t="s">
        <v>201</v>
      </c>
      <c r="B67" s="9" t="s">
        <v>202</v>
      </c>
      <c r="C67" s="9" t="s">
        <v>252</v>
      </c>
      <c r="D67" s="9" t="s">
        <v>5</v>
      </c>
      <c r="E67" s="9"/>
      <c r="F67" s="10">
        <f>F68</f>
        <v>123.7</v>
      </c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22" s="27" customFormat="1" ht="31.5" outlineLevel="5">
      <c r="A68" s="22" t="s">
        <v>137</v>
      </c>
      <c r="B68" s="9" t="s">
        <v>202</v>
      </c>
      <c r="C68" s="9" t="s">
        <v>253</v>
      </c>
      <c r="D68" s="9" t="s">
        <v>5</v>
      </c>
      <c r="E68" s="9"/>
      <c r="F68" s="10">
        <f>F69</f>
        <v>123.7</v>
      </c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</row>
    <row r="69" spans="1:22" s="27" customFormat="1" ht="31.5" outlineLevel="5">
      <c r="A69" s="22" t="s">
        <v>139</v>
      </c>
      <c r="B69" s="9" t="s">
        <v>202</v>
      </c>
      <c r="C69" s="9" t="s">
        <v>254</v>
      </c>
      <c r="D69" s="9" t="s">
        <v>5</v>
      </c>
      <c r="E69" s="9"/>
      <c r="F69" s="10">
        <f>F70</f>
        <v>123.7</v>
      </c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</row>
    <row r="70" spans="1:22" s="27" customFormat="1" ht="31.5" outlineLevel="5">
      <c r="A70" s="55" t="s">
        <v>203</v>
      </c>
      <c r="B70" s="19" t="s">
        <v>202</v>
      </c>
      <c r="C70" s="19" t="s">
        <v>260</v>
      </c>
      <c r="D70" s="19" t="s">
        <v>5</v>
      </c>
      <c r="E70" s="19"/>
      <c r="F70" s="20">
        <f>F71</f>
        <v>123.7</v>
      </c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</row>
    <row r="71" spans="1:22" s="27" customFormat="1" ht="15.75" outlineLevel="5">
      <c r="A71" s="5" t="s">
        <v>95</v>
      </c>
      <c r="B71" s="6" t="s">
        <v>202</v>
      </c>
      <c r="C71" s="6" t="s">
        <v>260</v>
      </c>
      <c r="D71" s="6" t="s">
        <v>96</v>
      </c>
      <c r="E71" s="6"/>
      <c r="F71" s="7">
        <f>F72</f>
        <v>123.7</v>
      </c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22" s="27" customFormat="1" ht="31.5" outlineLevel="5">
      <c r="A72" s="52" t="s">
        <v>99</v>
      </c>
      <c r="B72" s="53" t="s">
        <v>202</v>
      </c>
      <c r="C72" s="53" t="s">
        <v>260</v>
      </c>
      <c r="D72" s="53" t="s">
        <v>100</v>
      </c>
      <c r="E72" s="53"/>
      <c r="F72" s="54">
        <v>123.7</v>
      </c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</row>
    <row r="73" spans="1:22" s="27" customFormat="1" ht="50.25" customHeight="1" outlineLevel="3">
      <c r="A73" s="8" t="s">
        <v>29</v>
      </c>
      <c r="B73" s="9" t="s">
        <v>8</v>
      </c>
      <c r="C73" s="9" t="s">
        <v>252</v>
      </c>
      <c r="D73" s="9" t="s">
        <v>5</v>
      </c>
      <c r="E73" s="9"/>
      <c r="F73" s="10">
        <f>F74</f>
        <v>5099.74</v>
      </c>
      <c r="G73" s="10">
        <f aca="true" t="shared" si="10" ref="G73:V76">G74</f>
        <v>3284.2</v>
      </c>
      <c r="H73" s="10">
        <f t="shared" si="10"/>
        <v>3284.2</v>
      </c>
      <c r="I73" s="10">
        <f t="shared" si="10"/>
        <v>3284.2</v>
      </c>
      <c r="J73" s="10">
        <f t="shared" si="10"/>
        <v>3284.2</v>
      </c>
      <c r="K73" s="10">
        <f t="shared" si="10"/>
        <v>3284.2</v>
      </c>
      <c r="L73" s="10">
        <f t="shared" si="10"/>
        <v>3284.2</v>
      </c>
      <c r="M73" s="10">
        <f t="shared" si="10"/>
        <v>3284.2</v>
      </c>
      <c r="N73" s="10">
        <f t="shared" si="10"/>
        <v>3284.2</v>
      </c>
      <c r="O73" s="10">
        <f t="shared" si="10"/>
        <v>3284.2</v>
      </c>
      <c r="P73" s="10">
        <f t="shared" si="10"/>
        <v>3284.2</v>
      </c>
      <c r="Q73" s="10">
        <f t="shared" si="10"/>
        <v>3284.2</v>
      </c>
      <c r="R73" s="10">
        <f t="shared" si="10"/>
        <v>3284.2</v>
      </c>
      <c r="S73" s="10">
        <f t="shared" si="10"/>
        <v>3284.2</v>
      </c>
      <c r="T73" s="10">
        <f t="shared" si="10"/>
        <v>3284.2</v>
      </c>
      <c r="U73" s="10">
        <f t="shared" si="10"/>
        <v>3284.2</v>
      </c>
      <c r="V73" s="10">
        <f t="shared" si="10"/>
        <v>3284.2</v>
      </c>
    </row>
    <row r="74" spans="1:22" s="27" customFormat="1" ht="31.5" outlineLevel="3">
      <c r="A74" s="22" t="s">
        <v>137</v>
      </c>
      <c r="B74" s="12" t="s">
        <v>8</v>
      </c>
      <c r="C74" s="12" t="s">
        <v>253</v>
      </c>
      <c r="D74" s="12" t="s">
        <v>5</v>
      </c>
      <c r="E74" s="12"/>
      <c r="F74" s="13">
        <f>F75</f>
        <v>5099.74</v>
      </c>
      <c r="G74" s="13">
        <f aca="true" t="shared" si="11" ref="G74:V74">G76</f>
        <v>3284.2</v>
      </c>
      <c r="H74" s="13">
        <f t="shared" si="11"/>
        <v>3284.2</v>
      </c>
      <c r="I74" s="13">
        <f t="shared" si="11"/>
        <v>3284.2</v>
      </c>
      <c r="J74" s="13">
        <f t="shared" si="11"/>
        <v>3284.2</v>
      </c>
      <c r="K74" s="13">
        <f t="shared" si="11"/>
        <v>3284.2</v>
      </c>
      <c r="L74" s="13">
        <f t="shared" si="11"/>
        <v>3284.2</v>
      </c>
      <c r="M74" s="13">
        <f t="shared" si="11"/>
        <v>3284.2</v>
      </c>
      <c r="N74" s="13">
        <f t="shared" si="11"/>
        <v>3284.2</v>
      </c>
      <c r="O74" s="13">
        <f t="shared" si="11"/>
        <v>3284.2</v>
      </c>
      <c r="P74" s="13">
        <f t="shared" si="11"/>
        <v>3284.2</v>
      </c>
      <c r="Q74" s="13">
        <f t="shared" si="11"/>
        <v>3284.2</v>
      </c>
      <c r="R74" s="13">
        <f t="shared" si="11"/>
        <v>3284.2</v>
      </c>
      <c r="S74" s="13">
        <f t="shared" si="11"/>
        <v>3284.2</v>
      </c>
      <c r="T74" s="13">
        <f t="shared" si="11"/>
        <v>3284.2</v>
      </c>
      <c r="U74" s="13">
        <f t="shared" si="11"/>
        <v>3284.2</v>
      </c>
      <c r="V74" s="13">
        <f t="shared" si="11"/>
        <v>3284.2</v>
      </c>
    </row>
    <row r="75" spans="1:22" s="27" customFormat="1" ht="31.5" outlineLevel="3">
      <c r="A75" s="22" t="s">
        <v>139</v>
      </c>
      <c r="B75" s="12" t="s">
        <v>8</v>
      </c>
      <c r="C75" s="12" t="s">
        <v>254</v>
      </c>
      <c r="D75" s="12" t="s">
        <v>5</v>
      </c>
      <c r="E75" s="12"/>
      <c r="F75" s="13">
        <f>F76</f>
        <v>5099.74</v>
      </c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</row>
    <row r="76" spans="1:22" s="27" customFormat="1" ht="47.25" outlineLevel="4">
      <c r="A76" s="56" t="s">
        <v>205</v>
      </c>
      <c r="B76" s="19" t="s">
        <v>8</v>
      </c>
      <c r="C76" s="19" t="s">
        <v>256</v>
      </c>
      <c r="D76" s="19" t="s">
        <v>5</v>
      </c>
      <c r="E76" s="19"/>
      <c r="F76" s="20">
        <f>F77+F81</f>
        <v>5099.74</v>
      </c>
      <c r="G76" s="7">
        <f t="shared" si="10"/>
        <v>3284.2</v>
      </c>
      <c r="H76" s="7">
        <f t="shared" si="10"/>
        <v>3284.2</v>
      </c>
      <c r="I76" s="7">
        <f t="shared" si="10"/>
        <v>3284.2</v>
      </c>
      <c r="J76" s="7">
        <f t="shared" si="10"/>
        <v>3284.2</v>
      </c>
      <c r="K76" s="7">
        <f t="shared" si="10"/>
        <v>3284.2</v>
      </c>
      <c r="L76" s="7">
        <f t="shared" si="10"/>
        <v>3284.2</v>
      </c>
      <c r="M76" s="7">
        <f t="shared" si="10"/>
        <v>3284.2</v>
      </c>
      <c r="N76" s="7">
        <f t="shared" si="10"/>
        <v>3284.2</v>
      </c>
      <c r="O76" s="7">
        <f t="shared" si="10"/>
        <v>3284.2</v>
      </c>
      <c r="P76" s="7">
        <f t="shared" si="10"/>
        <v>3284.2</v>
      </c>
      <c r="Q76" s="7">
        <f t="shared" si="10"/>
        <v>3284.2</v>
      </c>
      <c r="R76" s="7">
        <f t="shared" si="10"/>
        <v>3284.2</v>
      </c>
      <c r="S76" s="7">
        <f t="shared" si="10"/>
        <v>3284.2</v>
      </c>
      <c r="T76" s="7">
        <f t="shared" si="10"/>
        <v>3284.2</v>
      </c>
      <c r="U76" s="7">
        <f t="shared" si="10"/>
        <v>3284.2</v>
      </c>
      <c r="V76" s="7">
        <f t="shared" si="10"/>
        <v>3284.2</v>
      </c>
    </row>
    <row r="77" spans="1:22" s="27" customFormat="1" ht="31.5" outlineLevel="5">
      <c r="A77" s="5" t="s">
        <v>94</v>
      </c>
      <c r="B77" s="6" t="s">
        <v>8</v>
      </c>
      <c r="C77" s="6" t="s">
        <v>256</v>
      </c>
      <c r="D77" s="6" t="s">
        <v>93</v>
      </c>
      <c r="E77" s="6"/>
      <c r="F77" s="7">
        <f>F78+F79+F80</f>
        <v>5099.74</v>
      </c>
      <c r="G77" s="7">
        <v>3284.2</v>
      </c>
      <c r="H77" s="7">
        <v>3284.2</v>
      </c>
      <c r="I77" s="7">
        <v>3284.2</v>
      </c>
      <c r="J77" s="7">
        <v>3284.2</v>
      </c>
      <c r="K77" s="7">
        <v>3284.2</v>
      </c>
      <c r="L77" s="7">
        <v>3284.2</v>
      </c>
      <c r="M77" s="7">
        <v>3284.2</v>
      </c>
      <c r="N77" s="7">
        <v>3284.2</v>
      </c>
      <c r="O77" s="7">
        <v>3284.2</v>
      </c>
      <c r="P77" s="7">
        <v>3284.2</v>
      </c>
      <c r="Q77" s="7">
        <v>3284.2</v>
      </c>
      <c r="R77" s="7">
        <v>3284.2</v>
      </c>
      <c r="S77" s="7">
        <v>3284.2</v>
      </c>
      <c r="T77" s="7">
        <v>3284.2</v>
      </c>
      <c r="U77" s="7">
        <v>3284.2</v>
      </c>
      <c r="V77" s="7">
        <v>3284.2</v>
      </c>
    </row>
    <row r="78" spans="1:22" s="27" customFormat="1" ht="31.5" outlineLevel="5">
      <c r="A78" s="52" t="s">
        <v>245</v>
      </c>
      <c r="B78" s="53" t="s">
        <v>8</v>
      </c>
      <c r="C78" s="53" t="s">
        <v>256</v>
      </c>
      <c r="D78" s="53" t="s">
        <v>91</v>
      </c>
      <c r="E78" s="53"/>
      <c r="F78" s="54">
        <v>3910.6</v>
      </c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</row>
    <row r="79" spans="1:22" s="27" customFormat="1" ht="31.5" outlineLevel="5">
      <c r="A79" s="52" t="s">
        <v>250</v>
      </c>
      <c r="B79" s="53" t="s">
        <v>8</v>
      </c>
      <c r="C79" s="53" t="s">
        <v>256</v>
      </c>
      <c r="D79" s="53" t="s">
        <v>92</v>
      </c>
      <c r="E79" s="53"/>
      <c r="F79" s="54">
        <v>0</v>
      </c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</row>
    <row r="80" spans="1:22" s="27" customFormat="1" ht="47.25" outlineLevel="5">
      <c r="A80" s="52" t="s">
        <v>246</v>
      </c>
      <c r="B80" s="53" t="s">
        <v>8</v>
      </c>
      <c r="C80" s="53" t="s">
        <v>256</v>
      </c>
      <c r="D80" s="53" t="s">
        <v>247</v>
      </c>
      <c r="E80" s="53"/>
      <c r="F80" s="54">
        <v>1189.14</v>
      </c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22" s="27" customFormat="1" ht="15.75" outlineLevel="5">
      <c r="A81" s="5" t="s">
        <v>95</v>
      </c>
      <c r="B81" s="6" t="s">
        <v>8</v>
      </c>
      <c r="C81" s="6" t="s">
        <v>256</v>
      </c>
      <c r="D81" s="6" t="s">
        <v>96</v>
      </c>
      <c r="E81" s="6"/>
      <c r="F81" s="7">
        <f>F82+F83</f>
        <v>0</v>
      </c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</row>
    <row r="82" spans="1:22" s="27" customFormat="1" ht="31.5" outlineLevel="5">
      <c r="A82" s="52" t="s">
        <v>97</v>
      </c>
      <c r="B82" s="53" t="s">
        <v>8</v>
      </c>
      <c r="C82" s="53" t="s">
        <v>256</v>
      </c>
      <c r="D82" s="53" t="s">
        <v>98</v>
      </c>
      <c r="E82" s="53"/>
      <c r="F82" s="54">
        <v>0</v>
      </c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</row>
    <row r="83" spans="1:22" s="27" customFormat="1" ht="31.5" outlineLevel="5">
      <c r="A83" s="52" t="s">
        <v>99</v>
      </c>
      <c r="B83" s="53" t="s">
        <v>8</v>
      </c>
      <c r="C83" s="53" t="s">
        <v>256</v>
      </c>
      <c r="D83" s="53" t="s">
        <v>100</v>
      </c>
      <c r="E83" s="53"/>
      <c r="F83" s="54">
        <v>0</v>
      </c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</row>
    <row r="84" spans="1:22" s="27" customFormat="1" ht="15.75" outlineLevel="5">
      <c r="A84" s="8" t="s">
        <v>213</v>
      </c>
      <c r="B84" s="9" t="s">
        <v>214</v>
      </c>
      <c r="C84" s="9" t="s">
        <v>252</v>
      </c>
      <c r="D84" s="9" t="s">
        <v>5</v>
      </c>
      <c r="E84" s="9"/>
      <c r="F84" s="10">
        <f>F85</f>
        <v>302.4</v>
      </c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</row>
    <row r="85" spans="1:22" s="27" customFormat="1" ht="31.5" outlineLevel="5">
      <c r="A85" s="22" t="s">
        <v>137</v>
      </c>
      <c r="B85" s="9" t="s">
        <v>214</v>
      </c>
      <c r="C85" s="9" t="s">
        <v>253</v>
      </c>
      <c r="D85" s="9" t="s">
        <v>5</v>
      </c>
      <c r="E85" s="9"/>
      <c r="F85" s="10">
        <f>F86</f>
        <v>302.4</v>
      </c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</row>
    <row r="86" spans="1:22" s="27" customFormat="1" ht="31.5" outlineLevel="5">
      <c r="A86" s="22" t="s">
        <v>139</v>
      </c>
      <c r="B86" s="9" t="s">
        <v>214</v>
      </c>
      <c r="C86" s="9" t="s">
        <v>254</v>
      </c>
      <c r="D86" s="9" t="s">
        <v>5</v>
      </c>
      <c r="E86" s="9"/>
      <c r="F86" s="10">
        <v>302.4</v>
      </c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</row>
    <row r="87" spans="1:22" s="27" customFormat="1" ht="31.5" outlineLevel="5">
      <c r="A87" s="55" t="s">
        <v>212</v>
      </c>
      <c r="B87" s="19" t="s">
        <v>214</v>
      </c>
      <c r="C87" s="19" t="s">
        <v>261</v>
      </c>
      <c r="D87" s="19" t="s">
        <v>5</v>
      </c>
      <c r="E87" s="19"/>
      <c r="F87" s="20">
        <f>F88</f>
        <v>302.4</v>
      </c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</row>
    <row r="88" spans="1:22" s="27" customFormat="1" ht="15.75" outlineLevel="5">
      <c r="A88" s="5" t="s">
        <v>234</v>
      </c>
      <c r="B88" s="6" t="s">
        <v>214</v>
      </c>
      <c r="C88" s="6" t="s">
        <v>261</v>
      </c>
      <c r="D88" s="6" t="s">
        <v>232</v>
      </c>
      <c r="E88" s="6"/>
      <c r="F88" s="7">
        <f>F89</f>
        <v>302.4</v>
      </c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</row>
    <row r="89" spans="1:22" s="27" customFormat="1" ht="15.75" outlineLevel="5">
      <c r="A89" s="52" t="s">
        <v>235</v>
      </c>
      <c r="B89" s="53" t="s">
        <v>214</v>
      </c>
      <c r="C89" s="53" t="s">
        <v>261</v>
      </c>
      <c r="D89" s="53" t="s">
        <v>233</v>
      </c>
      <c r="E89" s="53"/>
      <c r="F89" s="54">
        <v>302.4</v>
      </c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</row>
    <row r="90" spans="1:22" s="27" customFormat="1" ht="15.75" outlineLevel="3">
      <c r="A90" s="8" t="s">
        <v>31</v>
      </c>
      <c r="B90" s="9" t="s">
        <v>9</v>
      </c>
      <c r="C90" s="9" t="s">
        <v>252</v>
      </c>
      <c r="D90" s="9" t="s">
        <v>5</v>
      </c>
      <c r="E90" s="9"/>
      <c r="F90" s="10">
        <f>F91</f>
        <v>350</v>
      </c>
      <c r="G90" s="10" t="e">
        <f>#REF!</f>
        <v>#REF!</v>
      </c>
      <c r="H90" s="10" t="e">
        <f>#REF!</f>
        <v>#REF!</v>
      </c>
      <c r="I90" s="10" t="e">
        <f>#REF!</f>
        <v>#REF!</v>
      </c>
      <c r="J90" s="10" t="e">
        <f>#REF!</f>
        <v>#REF!</v>
      </c>
      <c r="K90" s="10" t="e">
        <f>#REF!</f>
        <v>#REF!</v>
      </c>
      <c r="L90" s="10" t="e">
        <f>#REF!</f>
        <v>#REF!</v>
      </c>
      <c r="M90" s="10" t="e">
        <f>#REF!</f>
        <v>#REF!</v>
      </c>
      <c r="N90" s="10" t="e">
        <f>#REF!</f>
        <v>#REF!</v>
      </c>
      <c r="O90" s="10" t="e">
        <f>#REF!</f>
        <v>#REF!</v>
      </c>
      <c r="P90" s="10" t="e">
        <f>#REF!</f>
        <v>#REF!</v>
      </c>
      <c r="Q90" s="10" t="e">
        <f>#REF!</f>
        <v>#REF!</v>
      </c>
      <c r="R90" s="10" t="e">
        <f>#REF!</f>
        <v>#REF!</v>
      </c>
      <c r="S90" s="10" t="e">
        <f>#REF!</f>
        <v>#REF!</v>
      </c>
      <c r="T90" s="10" t="e">
        <f>#REF!</f>
        <v>#REF!</v>
      </c>
      <c r="U90" s="10" t="e">
        <f>#REF!</f>
        <v>#REF!</v>
      </c>
      <c r="V90" s="10" t="e">
        <f>#REF!</f>
        <v>#REF!</v>
      </c>
    </row>
    <row r="91" spans="1:22" s="27" customFormat="1" ht="31.5" outlineLevel="3">
      <c r="A91" s="22" t="s">
        <v>137</v>
      </c>
      <c r="B91" s="12" t="s">
        <v>9</v>
      </c>
      <c r="C91" s="12" t="s">
        <v>253</v>
      </c>
      <c r="D91" s="12" t="s">
        <v>5</v>
      </c>
      <c r="E91" s="12"/>
      <c r="F91" s="13">
        <f>F92</f>
        <v>350</v>
      </c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</row>
    <row r="92" spans="1:22" s="27" customFormat="1" ht="31.5" outlineLevel="3">
      <c r="A92" s="22" t="s">
        <v>139</v>
      </c>
      <c r="B92" s="12" t="s">
        <v>9</v>
      </c>
      <c r="C92" s="12" t="s">
        <v>254</v>
      </c>
      <c r="D92" s="12" t="s">
        <v>5</v>
      </c>
      <c r="E92" s="12"/>
      <c r="F92" s="13">
        <f>F93</f>
        <v>350</v>
      </c>
      <c r="G92" s="13"/>
      <c r="H92" s="13"/>
      <c r="I92" s="13"/>
      <c r="J92" s="13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</row>
    <row r="93" spans="1:22" s="27" customFormat="1" ht="31.5" outlineLevel="4">
      <c r="A93" s="55" t="s">
        <v>141</v>
      </c>
      <c r="B93" s="19" t="s">
        <v>9</v>
      </c>
      <c r="C93" s="19" t="s">
        <v>262</v>
      </c>
      <c r="D93" s="19" t="s">
        <v>5</v>
      </c>
      <c r="E93" s="19"/>
      <c r="F93" s="20">
        <f>F94</f>
        <v>350</v>
      </c>
      <c r="G93" s="7">
        <f aca="true" t="shared" si="12" ref="G93:V93">G94</f>
        <v>0</v>
      </c>
      <c r="H93" s="7">
        <f t="shared" si="12"/>
        <v>0</v>
      </c>
      <c r="I93" s="7">
        <f t="shared" si="12"/>
        <v>0</v>
      </c>
      <c r="J93" s="7">
        <f t="shared" si="12"/>
        <v>0</v>
      </c>
      <c r="K93" s="7">
        <f t="shared" si="12"/>
        <v>0</v>
      </c>
      <c r="L93" s="7">
        <f t="shared" si="12"/>
        <v>0</v>
      </c>
      <c r="M93" s="7">
        <f t="shared" si="12"/>
        <v>0</v>
      </c>
      <c r="N93" s="7">
        <f t="shared" si="12"/>
        <v>0</v>
      </c>
      <c r="O93" s="7">
        <f t="shared" si="12"/>
        <v>0</v>
      </c>
      <c r="P93" s="7">
        <f t="shared" si="12"/>
        <v>0</v>
      </c>
      <c r="Q93" s="7">
        <f t="shared" si="12"/>
        <v>0</v>
      </c>
      <c r="R93" s="7">
        <f t="shared" si="12"/>
        <v>0</v>
      </c>
      <c r="S93" s="7">
        <f t="shared" si="12"/>
        <v>0</v>
      </c>
      <c r="T93" s="7">
        <f t="shared" si="12"/>
        <v>0</v>
      </c>
      <c r="U93" s="7">
        <f t="shared" si="12"/>
        <v>0</v>
      </c>
      <c r="V93" s="7">
        <f t="shared" si="12"/>
        <v>0</v>
      </c>
    </row>
    <row r="94" spans="1:22" s="27" customFormat="1" ht="15.75" outlineLevel="5">
      <c r="A94" s="5" t="s">
        <v>111</v>
      </c>
      <c r="B94" s="6" t="s">
        <v>9</v>
      </c>
      <c r="C94" s="6" t="s">
        <v>262</v>
      </c>
      <c r="D94" s="6" t="s">
        <v>110</v>
      </c>
      <c r="E94" s="6"/>
      <c r="F94" s="7">
        <v>350</v>
      </c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</row>
    <row r="95" spans="1:22" s="27" customFormat="1" ht="15.75" customHeight="1" outlineLevel="3">
      <c r="A95" s="8" t="s">
        <v>32</v>
      </c>
      <c r="B95" s="9" t="s">
        <v>70</v>
      </c>
      <c r="C95" s="9" t="s">
        <v>252</v>
      </c>
      <c r="D95" s="9" t="s">
        <v>5</v>
      </c>
      <c r="E95" s="9"/>
      <c r="F95" s="87">
        <f>F96+F167</f>
        <v>58425.890909999995</v>
      </c>
      <c r="G95" s="10" t="e">
        <f>G96+#REF!+#REF!+#REF!+#REF!+#REF!+G144+G152+G160</f>
        <v>#REF!</v>
      </c>
      <c r="H95" s="10" t="e">
        <f>H96+#REF!+#REF!+#REF!+#REF!+#REF!+H144+H152+H160</f>
        <v>#REF!</v>
      </c>
      <c r="I95" s="10" t="e">
        <f>I96+#REF!+#REF!+#REF!+#REF!+#REF!+I144+I152+I160</f>
        <v>#REF!</v>
      </c>
      <c r="J95" s="10" t="e">
        <f>J96+#REF!+#REF!+#REF!+#REF!+#REF!+J144+J152+J160</f>
        <v>#REF!</v>
      </c>
      <c r="K95" s="10" t="e">
        <f>K96+#REF!+#REF!+#REF!+#REF!+#REF!+K144+K152+K160</f>
        <v>#REF!</v>
      </c>
      <c r="L95" s="10" t="e">
        <f>L96+#REF!+#REF!+#REF!+#REF!+#REF!+L144+L152+L160</f>
        <v>#REF!</v>
      </c>
      <c r="M95" s="10" t="e">
        <f>M96+#REF!+#REF!+#REF!+#REF!+#REF!+M144+M152+M160</f>
        <v>#REF!</v>
      </c>
      <c r="N95" s="10" t="e">
        <f>N96+#REF!+#REF!+#REF!+#REF!+#REF!+N144+N152+N160</f>
        <v>#REF!</v>
      </c>
      <c r="O95" s="10" t="e">
        <f>O96+#REF!+#REF!+#REF!+#REF!+#REF!+O144+O152+O160</f>
        <v>#REF!</v>
      </c>
      <c r="P95" s="10" t="e">
        <f>P96+#REF!+#REF!+#REF!+#REF!+#REF!+P144+P152+P160</f>
        <v>#REF!</v>
      </c>
      <c r="Q95" s="10" t="e">
        <f>Q96+#REF!+#REF!+#REF!+#REF!+#REF!+Q144+Q152+Q160</f>
        <v>#REF!</v>
      </c>
      <c r="R95" s="10" t="e">
        <f>R96+#REF!+#REF!+#REF!+#REF!+#REF!+R144+R152+R160</f>
        <v>#REF!</v>
      </c>
      <c r="S95" s="10" t="e">
        <f>S96+#REF!+#REF!+#REF!+#REF!+#REF!+S144+S152+S160</f>
        <v>#REF!</v>
      </c>
      <c r="T95" s="10" t="e">
        <f>T96+#REF!+#REF!+#REF!+#REF!+#REF!+T144+T152+T160</f>
        <v>#REF!</v>
      </c>
      <c r="U95" s="10" t="e">
        <f>U96+#REF!+#REF!+#REF!+#REF!+#REF!+U144+U152+U160</f>
        <v>#REF!</v>
      </c>
      <c r="V95" s="10" t="e">
        <f>V96+#REF!+#REF!+#REF!+#REF!+#REF!+V144+V152+V160</f>
        <v>#REF!</v>
      </c>
    </row>
    <row r="96" spans="1:22" s="27" customFormat="1" ht="31.5" outlineLevel="3">
      <c r="A96" s="22" t="s">
        <v>137</v>
      </c>
      <c r="B96" s="12" t="s">
        <v>70</v>
      </c>
      <c r="C96" s="12" t="s">
        <v>253</v>
      </c>
      <c r="D96" s="12" t="s">
        <v>5</v>
      </c>
      <c r="E96" s="12"/>
      <c r="F96" s="93">
        <f>F97</f>
        <v>45545.69351</v>
      </c>
      <c r="G96" s="13">
        <f aca="true" t="shared" si="13" ref="G96:V96">G98</f>
        <v>0</v>
      </c>
      <c r="H96" s="13">
        <f t="shared" si="13"/>
        <v>0</v>
      </c>
      <c r="I96" s="13">
        <f t="shared" si="13"/>
        <v>0</v>
      </c>
      <c r="J96" s="13">
        <f t="shared" si="13"/>
        <v>0</v>
      </c>
      <c r="K96" s="13">
        <f t="shared" si="13"/>
        <v>0</v>
      </c>
      <c r="L96" s="13">
        <f t="shared" si="13"/>
        <v>0</v>
      </c>
      <c r="M96" s="13">
        <f t="shared" si="13"/>
        <v>0</v>
      </c>
      <c r="N96" s="13">
        <f t="shared" si="13"/>
        <v>0</v>
      </c>
      <c r="O96" s="13">
        <f t="shared" si="13"/>
        <v>0</v>
      </c>
      <c r="P96" s="13">
        <f t="shared" si="13"/>
        <v>0</v>
      </c>
      <c r="Q96" s="13">
        <f t="shared" si="13"/>
        <v>0</v>
      </c>
      <c r="R96" s="13">
        <f t="shared" si="13"/>
        <v>0</v>
      </c>
      <c r="S96" s="13">
        <f t="shared" si="13"/>
        <v>0</v>
      </c>
      <c r="T96" s="13">
        <f t="shared" si="13"/>
        <v>0</v>
      </c>
      <c r="U96" s="13">
        <f t="shared" si="13"/>
        <v>0</v>
      </c>
      <c r="V96" s="13">
        <f t="shared" si="13"/>
        <v>0</v>
      </c>
    </row>
    <row r="97" spans="1:22" s="27" customFormat="1" ht="31.5" outlineLevel="3">
      <c r="A97" s="22" t="s">
        <v>139</v>
      </c>
      <c r="B97" s="12" t="s">
        <v>70</v>
      </c>
      <c r="C97" s="12" t="s">
        <v>254</v>
      </c>
      <c r="D97" s="12" t="s">
        <v>5</v>
      </c>
      <c r="E97" s="12"/>
      <c r="F97" s="93">
        <f>F98+F108+F116+F133+F121+F144+F152+F160+F125+F105+F130</f>
        <v>45545.69351</v>
      </c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</row>
    <row r="98" spans="1:22" s="27" customFormat="1" ht="15.75" outlineLevel="4">
      <c r="A98" s="55" t="s">
        <v>33</v>
      </c>
      <c r="B98" s="19" t="s">
        <v>70</v>
      </c>
      <c r="C98" s="19" t="s">
        <v>263</v>
      </c>
      <c r="D98" s="19" t="s">
        <v>5</v>
      </c>
      <c r="E98" s="19"/>
      <c r="F98" s="89">
        <f>F99+F103</f>
        <v>1400</v>
      </c>
      <c r="G98" s="7">
        <f aca="true" t="shared" si="14" ref="G98:V98">G99</f>
        <v>0</v>
      </c>
      <c r="H98" s="7">
        <f t="shared" si="14"/>
        <v>0</v>
      </c>
      <c r="I98" s="7">
        <f t="shared" si="14"/>
        <v>0</v>
      </c>
      <c r="J98" s="7">
        <f t="shared" si="14"/>
        <v>0</v>
      </c>
      <c r="K98" s="7">
        <f t="shared" si="14"/>
        <v>0</v>
      </c>
      <c r="L98" s="7">
        <f t="shared" si="14"/>
        <v>0</v>
      </c>
      <c r="M98" s="7">
        <f t="shared" si="14"/>
        <v>0</v>
      </c>
      <c r="N98" s="7">
        <f t="shared" si="14"/>
        <v>0</v>
      </c>
      <c r="O98" s="7">
        <f t="shared" si="14"/>
        <v>0</v>
      </c>
      <c r="P98" s="7">
        <f t="shared" si="14"/>
        <v>0</v>
      </c>
      <c r="Q98" s="7">
        <f t="shared" si="14"/>
        <v>0</v>
      </c>
      <c r="R98" s="7">
        <f t="shared" si="14"/>
        <v>0</v>
      </c>
      <c r="S98" s="7">
        <f t="shared" si="14"/>
        <v>0</v>
      </c>
      <c r="T98" s="7">
        <f t="shared" si="14"/>
        <v>0</v>
      </c>
      <c r="U98" s="7">
        <f t="shared" si="14"/>
        <v>0</v>
      </c>
      <c r="V98" s="7">
        <f t="shared" si="14"/>
        <v>0</v>
      </c>
    </row>
    <row r="99" spans="1:22" s="27" customFormat="1" ht="31.5" outlineLevel="5">
      <c r="A99" s="5" t="s">
        <v>94</v>
      </c>
      <c r="B99" s="6" t="s">
        <v>70</v>
      </c>
      <c r="C99" s="6" t="s">
        <v>263</v>
      </c>
      <c r="D99" s="6" t="s">
        <v>93</v>
      </c>
      <c r="E99" s="6"/>
      <c r="F99" s="90">
        <f>F100+F101+F102</f>
        <v>1219.1</v>
      </c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</row>
    <row r="100" spans="1:22" s="27" customFormat="1" ht="31.5" outlineLevel="5">
      <c r="A100" s="52" t="s">
        <v>245</v>
      </c>
      <c r="B100" s="53" t="s">
        <v>70</v>
      </c>
      <c r="C100" s="53" t="s">
        <v>263</v>
      </c>
      <c r="D100" s="53" t="s">
        <v>91</v>
      </c>
      <c r="E100" s="53"/>
      <c r="F100" s="91">
        <v>938.8</v>
      </c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</row>
    <row r="101" spans="1:22" s="27" customFormat="1" ht="31.5" outlineLevel="5">
      <c r="A101" s="52" t="s">
        <v>250</v>
      </c>
      <c r="B101" s="53" t="s">
        <v>70</v>
      </c>
      <c r="C101" s="53" t="s">
        <v>263</v>
      </c>
      <c r="D101" s="53" t="s">
        <v>92</v>
      </c>
      <c r="E101" s="53"/>
      <c r="F101" s="91">
        <v>0</v>
      </c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</row>
    <row r="102" spans="1:22" s="27" customFormat="1" ht="47.25" outlineLevel="5">
      <c r="A102" s="52" t="s">
        <v>246</v>
      </c>
      <c r="B102" s="53" t="s">
        <v>70</v>
      </c>
      <c r="C102" s="53" t="s">
        <v>263</v>
      </c>
      <c r="D102" s="53" t="s">
        <v>247</v>
      </c>
      <c r="E102" s="53"/>
      <c r="F102" s="91">
        <v>280.3</v>
      </c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</row>
    <row r="103" spans="1:22" s="27" customFormat="1" ht="15.75" outlineLevel="5">
      <c r="A103" s="5" t="s">
        <v>95</v>
      </c>
      <c r="B103" s="6" t="s">
        <v>70</v>
      </c>
      <c r="C103" s="6" t="s">
        <v>263</v>
      </c>
      <c r="D103" s="6" t="s">
        <v>96</v>
      </c>
      <c r="E103" s="6"/>
      <c r="F103" s="90">
        <f>F104</f>
        <v>180.9</v>
      </c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</row>
    <row r="104" spans="1:22" s="27" customFormat="1" ht="31.5" outlineLevel="5">
      <c r="A104" s="52" t="s">
        <v>99</v>
      </c>
      <c r="B104" s="53" t="s">
        <v>70</v>
      </c>
      <c r="C104" s="53" t="s">
        <v>263</v>
      </c>
      <c r="D104" s="53" t="s">
        <v>100</v>
      </c>
      <c r="E104" s="53"/>
      <c r="F104" s="91">
        <v>180.9</v>
      </c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</row>
    <row r="105" spans="1:22" s="27" customFormat="1" ht="47.25" outlineLevel="5">
      <c r="A105" s="55" t="s">
        <v>236</v>
      </c>
      <c r="B105" s="19" t="s">
        <v>70</v>
      </c>
      <c r="C105" s="19" t="s">
        <v>264</v>
      </c>
      <c r="D105" s="19" t="s">
        <v>5</v>
      </c>
      <c r="E105" s="19"/>
      <c r="F105" s="89">
        <f>F106</f>
        <v>0</v>
      </c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</row>
    <row r="106" spans="1:22" s="27" customFormat="1" ht="15.75" outlineLevel="5">
      <c r="A106" s="5" t="s">
        <v>95</v>
      </c>
      <c r="B106" s="6" t="s">
        <v>70</v>
      </c>
      <c r="C106" s="6" t="s">
        <v>264</v>
      </c>
      <c r="D106" s="6" t="s">
        <v>96</v>
      </c>
      <c r="E106" s="6"/>
      <c r="F106" s="90">
        <f>F107</f>
        <v>0</v>
      </c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</row>
    <row r="107" spans="1:22" s="27" customFormat="1" ht="31.5" outlineLevel="5">
      <c r="A107" s="52" t="s">
        <v>99</v>
      </c>
      <c r="B107" s="53" t="s">
        <v>70</v>
      </c>
      <c r="C107" s="53" t="s">
        <v>264</v>
      </c>
      <c r="D107" s="53" t="s">
        <v>100</v>
      </c>
      <c r="E107" s="53"/>
      <c r="F107" s="91">
        <v>0</v>
      </c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</row>
    <row r="108" spans="1:22" s="27" customFormat="1" ht="47.25" outlineLevel="4">
      <c r="A108" s="56" t="s">
        <v>205</v>
      </c>
      <c r="B108" s="19" t="s">
        <v>70</v>
      </c>
      <c r="C108" s="19" t="s">
        <v>256</v>
      </c>
      <c r="D108" s="19" t="s">
        <v>5</v>
      </c>
      <c r="E108" s="19"/>
      <c r="F108" s="89">
        <f>F109+F113</f>
        <v>17404.84</v>
      </c>
      <c r="G108" s="7">
        <f aca="true" t="shared" si="15" ref="G108:V108">G109</f>
        <v>0</v>
      </c>
      <c r="H108" s="7">
        <f t="shared" si="15"/>
        <v>0</v>
      </c>
      <c r="I108" s="7">
        <f t="shared" si="15"/>
        <v>0</v>
      </c>
      <c r="J108" s="7">
        <f t="shared" si="15"/>
        <v>0</v>
      </c>
      <c r="K108" s="7">
        <f t="shared" si="15"/>
        <v>0</v>
      </c>
      <c r="L108" s="7">
        <f t="shared" si="15"/>
        <v>0</v>
      </c>
      <c r="M108" s="7">
        <f t="shared" si="15"/>
        <v>0</v>
      </c>
      <c r="N108" s="7">
        <f t="shared" si="15"/>
        <v>0</v>
      </c>
      <c r="O108" s="7">
        <f t="shared" si="15"/>
        <v>0</v>
      </c>
      <c r="P108" s="7">
        <f t="shared" si="15"/>
        <v>0</v>
      </c>
      <c r="Q108" s="7">
        <f t="shared" si="15"/>
        <v>0</v>
      </c>
      <c r="R108" s="7">
        <f t="shared" si="15"/>
        <v>0</v>
      </c>
      <c r="S108" s="7">
        <f t="shared" si="15"/>
        <v>0</v>
      </c>
      <c r="T108" s="7">
        <f t="shared" si="15"/>
        <v>0</v>
      </c>
      <c r="U108" s="7">
        <f t="shared" si="15"/>
        <v>0</v>
      </c>
      <c r="V108" s="7">
        <f t="shared" si="15"/>
        <v>0</v>
      </c>
    </row>
    <row r="109" spans="1:22" s="27" customFormat="1" ht="31.5" outlineLevel="5">
      <c r="A109" s="5" t="s">
        <v>94</v>
      </c>
      <c r="B109" s="6" t="s">
        <v>70</v>
      </c>
      <c r="C109" s="6" t="s">
        <v>256</v>
      </c>
      <c r="D109" s="6" t="s">
        <v>93</v>
      </c>
      <c r="E109" s="6"/>
      <c r="F109" s="90">
        <f>F110+F111+F112</f>
        <v>17273.14</v>
      </c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</row>
    <row r="110" spans="1:22" s="27" customFormat="1" ht="31.5" outlineLevel="5">
      <c r="A110" s="52" t="s">
        <v>245</v>
      </c>
      <c r="B110" s="53" t="s">
        <v>70</v>
      </c>
      <c r="C110" s="53" t="s">
        <v>256</v>
      </c>
      <c r="D110" s="53" t="s">
        <v>91</v>
      </c>
      <c r="E110" s="53"/>
      <c r="F110" s="91">
        <v>13249.21</v>
      </c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</row>
    <row r="111" spans="1:22" s="27" customFormat="1" ht="31.5" outlineLevel="5">
      <c r="A111" s="52" t="s">
        <v>250</v>
      </c>
      <c r="B111" s="53" t="s">
        <v>70</v>
      </c>
      <c r="C111" s="53" t="s">
        <v>256</v>
      </c>
      <c r="D111" s="53" t="s">
        <v>92</v>
      </c>
      <c r="E111" s="53"/>
      <c r="F111" s="54">
        <v>5.4</v>
      </c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</row>
    <row r="112" spans="1:22" s="27" customFormat="1" ht="47.25" outlineLevel="5">
      <c r="A112" s="52" t="s">
        <v>246</v>
      </c>
      <c r="B112" s="53" t="s">
        <v>70</v>
      </c>
      <c r="C112" s="53" t="s">
        <v>256</v>
      </c>
      <c r="D112" s="53" t="s">
        <v>247</v>
      </c>
      <c r="E112" s="53"/>
      <c r="F112" s="54">
        <v>4018.53</v>
      </c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</row>
    <row r="113" spans="1:22" s="27" customFormat="1" ht="15.75" outlineLevel="5">
      <c r="A113" s="5" t="s">
        <v>95</v>
      </c>
      <c r="B113" s="6" t="s">
        <v>70</v>
      </c>
      <c r="C113" s="6" t="s">
        <v>256</v>
      </c>
      <c r="D113" s="6" t="s">
        <v>96</v>
      </c>
      <c r="E113" s="6"/>
      <c r="F113" s="7">
        <f>F114+F115</f>
        <v>131.7</v>
      </c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</row>
    <row r="114" spans="1:22" s="27" customFormat="1" ht="31.5" outlineLevel="5">
      <c r="A114" s="52" t="s">
        <v>97</v>
      </c>
      <c r="B114" s="53" t="s">
        <v>70</v>
      </c>
      <c r="C114" s="53" t="s">
        <v>256</v>
      </c>
      <c r="D114" s="53" t="s">
        <v>98</v>
      </c>
      <c r="E114" s="53"/>
      <c r="F114" s="54">
        <v>0</v>
      </c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</row>
    <row r="115" spans="1:22" s="27" customFormat="1" ht="31.5" outlineLevel="5">
      <c r="A115" s="52" t="s">
        <v>99</v>
      </c>
      <c r="B115" s="53" t="s">
        <v>70</v>
      </c>
      <c r="C115" s="53" t="s">
        <v>256</v>
      </c>
      <c r="D115" s="53" t="s">
        <v>100</v>
      </c>
      <c r="E115" s="53"/>
      <c r="F115" s="54">
        <v>131.7</v>
      </c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</row>
    <row r="116" spans="1:22" s="27" customFormat="1" ht="48.75" customHeight="1" outlineLevel="4">
      <c r="A116" s="55" t="s">
        <v>142</v>
      </c>
      <c r="B116" s="19" t="s">
        <v>70</v>
      </c>
      <c r="C116" s="19" t="s">
        <v>265</v>
      </c>
      <c r="D116" s="19" t="s">
        <v>5</v>
      </c>
      <c r="E116" s="19"/>
      <c r="F116" s="20">
        <f>F117+F119</f>
        <v>453.55</v>
      </c>
      <c r="G116" s="7">
        <f aca="true" t="shared" si="16" ref="G116:V116">G117</f>
        <v>0</v>
      </c>
      <c r="H116" s="7">
        <f t="shared" si="16"/>
        <v>0</v>
      </c>
      <c r="I116" s="7">
        <f t="shared" si="16"/>
        <v>0</v>
      </c>
      <c r="J116" s="7">
        <f t="shared" si="16"/>
        <v>0</v>
      </c>
      <c r="K116" s="7">
        <f t="shared" si="16"/>
        <v>0</v>
      </c>
      <c r="L116" s="7">
        <f t="shared" si="16"/>
        <v>0</v>
      </c>
      <c r="M116" s="7">
        <f t="shared" si="16"/>
        <v>0</v>
      </c>
      <c r="N116" s="7">
        <f t="shared" si="16"/>
        <v>0</v>
      </c>
      <c r="O116" s="7">
        <f t="shared" si="16"/>
        <v>0</v>
      </c>
      <c r="P116" s="7">
        <f t="shared" si="16"/>
        <v>0</v>
      </c>
      <c r="Q116" s="7">
        <f t="shared" si="16"/>
        <v>0</v>
      </c>
      <c r="R116" s="7">
        <f t="shared" si="16"/>
        <v>0</v>
      </c>
      <c r="S116" s="7">
        <f t="shared" si="16"/>
        <v>0</v>
      </c>
      <c r="T116" s="7">
        <f t="shared" si="16"/>
        <v>0</v>
      </c>
      <c r="U116" s="7">
        <f t="shared" si="16"/>
        <v>0</v>
      </c>
      <c r="V116" s="7">
        <f t="shared" si="16"/>
        <v>0</v>
      </c>
    </row>
    <row r="117" spans="1:22" s="27" customFormat="1" ht="15.75" outlineLevel="5">
      <c r="A117" s="5" t="s">
        <v>95</v>
      </c>
      <c r="B117" s="6" t="s">
        <v>70</v>
      </c>
      <c r="C117" s="6" t="s">
        <v>265</v>
      </c>
      <c r="D117" s="6" t="s">
        <v>96</v>
      </c>
      <c r="E117" s="6"/>
      <c r="F117" s="7">
        <f>F118</f>
        <v>447.6</v>
      </c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</row>
    <row r="118" spans="1:22" s="27" customFormat="1" ht="31.5" outlineLevel="5">
      <c r="A118" s="52" t="s">
        <v>99</v>
      </c>
      <c r="B118" s="53" t="s">
        <v>70</v>
      </c>
      <c r="C118" s="53" t="s">
        <v>265</v>
      </c>
      <c r="D118" s="53" t="s">
        <v>100</v>
      </c>
      <c r="E118" s="53"/>
      <c r="F118" s="54">
        <v>447.6</v>
      </c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</row>
    <row r="119" spans="1:22" s="27" customFormat="1" ht="15.75" outlineLevel="5">
      <c r="A119" s="5" t="s">
        <v>101</v>
      </c>
      <c r="B119" s="6" t="s">
        <v>70</v>
      </c>
      <c r="C119" s="6" t="s">
        <v>265</v>
      </c>
      <c r="D119" s="6" t="s">
        <v>102</v>
      </c>
      <c r="E119" s="6"/>
      <c r="F119" s="7">
        <f>F120</f>
        <v>5.95</v>
      </c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</row>
    <row r="120" spans="1:22" s="27" customFormat="1" ht="15.75" outlineLevel="5">
      <c r="A120" s="52" t="s">
        <v>104</v>
      </c>
      <c r="B120" s="53" t="s">
        <v>70</v>
      </c>
      <c r="C120" s="53" t="s">
        <v>265</v>
      </c>
      <c r="D120" s="53" t="s">
        <v>106</v>
      </c>
      <c r="E120" s="53"/>
      <c r="F120" s="54">
        <v>5.95</v>
      </c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</row>
    <row r="121" spans="1:22" s="27" customFormat="1" ht="15.75" customHeight="1" outlineLevel="4">
      <c r="A121" s="55" t="s">
        <v>143</v>
      </c>
      <c r="B121" s="19" t="s">
        <v>70</v>
      </c>
      <c r="C121" s="19" t="s">
        <v>259</v>
      </c>
      <c r="D121" s="19" t="s">
        <v>5</v>
      </c>
      <c r="E121" s="19"/>
      <c r="F121" s="89">
        <f>F122+F123+F124</f>
        <v>393.69351</v>
      </c>
      <c r="G121" s="7">
        <f aca="true" t="shared" si="17" ref="G121:V121">G123</f>
        <v>0</v>
      </c>
      <c r="H121" s="7">
        <f t="shared" si="17"/>
        <v>0</v>
      </c>
      <c r="I121" s="7">
        <f t="shared" si="17"/>
        <v>0</v>
      </c>
      <c r="J121" s="7">
        <f t="shared" si="17"/>
        <v>0</v>
      </c>
      <c r="K121" s="7">
        <f t="shared" si="17"/>
        <v>0</v>
      </c>
      <c r="L121" s="7">
        <f t="shared" si="17"/>
        <v>0</v>
      </c>
      <c r="M121" s="7">
        <f t="shared" si="17"/>
        <v>0</v>
      </c>
      <c r="N121" s="7">
        <f t="shared" si="17"/>
        <v>0</v>
      </c>
      <c r="O121" s="7">
        <f t="shared" si="17"/>
        <v>0</v>
      </c>
      <c r="P121" s="7">
        <f t="shared" si="17"/>
        <v>0</v>
      </c>
      <c r="Q121" s="7">
        <f t="shared" si="17"/>
        <v>0</v>
      </c>
      <c r="R121" s="7">
        <f t="shared" si="17"/>
        <v>0</v>
      </c>
      <c r="S121" s="7">
        <f t="shared" si="17"/>
        <v>0</v>
      </c>
      <c r="T121" s="7">
        <f t="shared" si="17"/>
        <v>0</v>
      </c>
      <c r="U121" s="7">
        <f t="shared" si="17"/>
        <v>0</v>
      </c>
      <c r="V121" s="7">
        <f t="shared" si="17"/>
        <v>0</v>
      </c>
    </row>
    <row r="122" spans="1:22" s="27" customFormat="1" ht="51" customHeight="1" outlineLevel="4">
      <c r="A122" s="61" t="s">
        <v>207</v>
      </c>
      <c r="B122" s="104" t="s">
        <v>70</v>
      </c>
      <c r="C122" s="104" t="s">
        <v>259</v>
      </c>
      <c r="D122" s="104" t="s">
        <v>84</v>
      </c>
      <c r="E122" s="104"/>
      <c r="F122" s="105">
        <v>1.07818</v>
      </c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</row>
    <row r="123" spans="1:22" s="27" customFormat="1" ht="15.75" outlineLevel="5">
      <c r="A123" s="103" t="s">
        <v>112</v>
      </c>
      <c r="B123" s="104" t="s">
        <v>70</v>
      </c>
      <c r="C123" s="104" t="s">
        <v>259</v>
      </c>
      <c r="D123" s="104" t="s">
        <v>227</v>
      </c>
      <c r="E123" s="104"/>
      <c r="F123" s="105">
        <v>90.54</v>
      </c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</row>
    <row r="124" spans="1:22" s="27" customFormat="1" ht="15.75" outlineLevel="5">
      <c r="A124" s="103" t="s">
        <v>369</v>
      </c>
      <c r="B124" s="104" t="s">
        <v>70</v>
      </c>
      <c r="C124" s="104" t="s">
        <v>259</v>
      </c>
      <c r="D124" s="104" t="s">
        <v>368</v>
      </c>
      <c r="E124" s="104"/>
      <c r="F124" s="105">
        <v>302.07533</v>
      </c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</row>
    <row r="125" spans="1:22" s="27" customFormat="1" ht="48" customHeight="1" outlineLevel="5">
      <c r="A125" s="55" t="s">
        <v>198</v>
      </c>
      <c r="B125" s="19" t="s">
        <v>70</v>
      </c>
      <c r="C125" s="19" t="s">
        <v>266</v>
      </c>
      <c r="D125" s="19" t="s">
        <v>5</v>
      </c>
      <c r="E125" s="19"/>
      <c r="F125" s="20">
        <f>F126+F128</f>
        <v>0</v>
      </c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</row>
    <row r="126" spans="1:22" s="27" customFormat="1" ht="15.75" outlineLevel="5">
      <c r="A126" s="5" t="s">
        <v>95</v>
      </c>
      <c r="B126" s="6" t="s">
        <v>70</v>
      </c>
      <c r="C126" s="6" t="s">
        <v>266</v>
      </c>
      <c r="D126" s="6" t="s">
        <v>96</v>
      </c>
      <c r="E126" s="6"/>
      <c r="F126" s="7">
        <f>F127</f>
        <v>0</v>
      </c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</row>
    <row r="127" spans="1:22" s="27" customFormat="1" ht="31.5" outlineLevel="5">
      <c r="A127" s="52" t="s">
        <v>99</v>
      </c>
      <c r="B127" s="53" t="s">
        <v>70</v>
      </c>
      <c r="C127" s="53" t="s">
        <v>266</v>
      </c>
      <c r="D127" s="53" t="s">
        <v>100</v>
      </c>
      <c r="E127" s="53"/>
      <c r="F127" s="54">
        <v>0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</row>
    <row r="128" spans="1:22" s="27" customFormat="1" ht="15.75" outlineLevel="5">
      <c r="A128" s="5" t="s">
        <v>101</v>
      </c>
      <c r="B128" s="6" t="s">
        <v>70</v>
      </c>
      <c r="C128" s="6" t="s">
        <v>266</v>
      </c>
      <c r="D128" s="6" t="s">
        <v>102</v>
      </c>
      <c r="E128" s="6"/>
      <c r="F128" s="7">
        <f>F129</f>
        <v>0</v>
      </c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</row>
    <row r="129" spans="1:22" s="27" customFormat="1" ht="15.75" outlineLevel="5">
      <c r="A129" s="52" t="s">
        <v>104</v>
      </c>
      <c r="B129" s="53" t="s">
        <v>70</v>
      </c>
      <c r="C129" s="53" t="s">
        <v>266</v>
      </c>
      <c r="D129" s="53" t="s">
        <v>106</v>
      </c>
      <c r="E129" s="53"/>
      <c r="F129" s="54">
        <v>0</v>
      </c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</row>
    <row r="130" spans="1:22" s="27" customFormat="1" ht="47.25" outlineLevel="5">
      <c r="A130" s="55" t="s">
        <v>241</v>
      </c>
      <c r="B130" s="19" t="s">
        <v>70</v>
      </c>
      <c r="C130" s="19" t="s">
        <v>267</v>
      </c>
      <c r="D130" s="19" t="s">
        <v>5</v>
      </c>
      <c r="E130" s="19"/>
      <c r="F130" s="89">
        <f>F131</f>
        <v>0</v>
      </c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</row>
    <row r="131" spans="1:22" s="27" customFormat="1" ht="15.75" outlineLevel="5">
      <c r="A131" s="5" t="s">
        <v>95</v>
      </c>
      <c r="B131" s="6" t="s">
        <v>70</v>
      </c>
      <c r="C131" s="6" t="s">
        <v>267</v>
      </c>
      <c r="D131" s="6" t="s">
        <v>96</v>
      </c>
      <c r="E131" s="6"/>
      <c r="F131" s="90">
        <f>F132</f>
        <v>0</v>
      </c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</row>
    <row r="132" spans="1:22" s="27" customFormat="1" ht="31.5" outlineLevel="5">
      <c r="A132" s="52" t="s">
        <v>99</v>
      </c>
      <c r="B132" s="53" t="s">
        <v>70</v>
      </c>
      <c r="C132" s="53" t="s">
        <v>267</v>
      </c>
      <c r="D132" s="53" t="s">
        <v>100</v>
      </c>
      <c r="E132" s="53"/>
      <c r="F132" s="91">
        <v>0</v>
      </c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</row>
    <row r="133" spans="1:22" s="27" customFormat="1" ht="31.5" outlineLevel="6">
      <c r="A133" s="55" t="s">
        <v>144</v>
      </c>
      <c r="B133" s="19" t="s">
        <v>70</v>
      </c>
      <c r="C133" s="19" t="s">
        <v>268</v>
      </c>
      <c r="D133" s="19" t="s">
        <v>5</v>
      </c>
      <c r="E133" s="19"/>
      <c r="F133" s="20">
        <f>F134+F138+F141</f>
        <v>23700.21</v>
      </c>
      <c r="G133" s="20">
        <f aca="true" t="shared" si="18" ref="G133:V133">G134</f>
        <v>0</v>
      </c>
      <c r="H133" s="20">
        <f t="shared" si="18"/>
        <v>0</v>
      </c>
      <c r="I133" s="20">
        <f t="shared" si="18"/>
        <v>0</v>
      </c>
      <c r="J133" s="20">
        <f t="shared" si="18"/>
        <v>0</v>
      </c>
      <c r="K133" s="20">
        <f t="shared" si="18"/>
        <v>0</v>
      </c>
      <c r="L133" s="20">
        <f t="shared" si="18"/>
        <v>0</v>
      </c>
      <c r="M133" s="20">
        <f t="shared" si="18"/>
        <v>0</v>
      </c>
      <c r="N133" s="20">
        <f t="shared" si="18"/>
        <v>0</v>
      </c>
      <c r="O133" s="20">
        <f t="shared" si="18"/>
        <v>0</v>
      </c>
      <c r="P133" s="20">
        <f t="shared" si="18"/>
        <v>0</v>
      </c>
      <c r="Q133" s="20">
        <f t="shared" si="18"/>
        <v>0</v>
      </c>
      <c r="R133" s="20">
        <f t="shared" si="18"/>
        <v>0</v>
      </c>
      <c r="S133" s="20">
        <f t="shared" si="18"/>
        <v>0</v>
      </c>
      <c r="T133" s="20">
        <f t="shared" si="18"/>
        <v>0</v>
      </c>
      <c r="U133" s="20">
        <f t="shared" si="18"/>
        <v>0</v>
      </c>
      <c r="V133" s="20">
        <f t="shared" si="18"/>
        <v>0</v>
      </c>
    </row>
    <row r="134" spans="1:22" s="27" customFormat="1" ht="15.75" outlineLevel="6">
      <c r="A134" s="5" t="s">
        <v>113</v>
      </c>
      <c r="B134" s="6" t="s">
        <v>70</v>
      </c>
      <c r="C134" s="6" t="s">
        <v>268</v>
      </c>
      <c r="D134" s="6" t="s">
        <v>114</v>
      </c>
      <c r="E134" s="6"/>
      <c r="F134" s="7">
        <f>F135+F136+F137</f>
        <v>14250.38</v>
      </c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</row>
    <row r="135" spans="1:22" s="27" customFormat="1" ht="15.75" outlineLevel="6">
      <c r="A135" s="52" t="s">
        <v>244</v>
      </c>
      <c r="B135" s="53" t="s">
        <v>70</v>
      </c>
      <c r="C135" s="53" t="s">
        <v>268</v>
      </c>
      <c r="D135" s="53" t="s">
        <v>115</v>
      </c>
      <c r="E135" s="53"/>
      <c r="F135" s="54">
        <v>10937.31</v>
      </c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</row>
    <row r="136" spans="1:22" s="27" customFormat="1" ht="31.5" outlineLevel="6">
      <c r="A136" s="52" t="s">
        <v>251</v>
      </c>
      <c r="B136" s="53" t="s">
        <v>70</v>
      </c>
      <c r="C136" s="53" t="s">
        <v>268</v>
      </c>
      <c r="D136" s="53" t="s">
        <v>116</v>
      </c>
      <c r="E136" s="53"/>
      <c r="F136" s="54">
        <v>10</v>
      </c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</row>
    <row r="137" spans="1:22" s="27" customFormat="1" ht="47.25" outlineLevel="6">
      <c r="A137" s="52" t="s">
        <v>248</v>
      </c>
      <c r="B137" s="53" t="s">
        <v>70</v>
      </c>
      <c r="C137" s="53" t="s">
        <v>268</v>
      </c>
      <c r="D137" s="53" t="s">
        <v>249</v>
      </c>
      <c r="E137" s="53"/>
      <c r="F137" s="54">
        <v>3303.07</v>
      </c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</row>
    <row r="138" spans="1:22" s="27" customFormat="1" ht="23.25" customHeight="1" outlineLevel="6">
      <c r="A138" s="5" t="s">
        <v>95</v>
      </c>
      <c r="B138" s="6" t="s">
        <v>70</v>
      </c>
      <c r="C138" s="6" t="s">
        <v>268</v>
      </c>
      <c r="D138" s="6" t="s">
        <v>96</v>
      </c>
      <c r="E138" s="6"/>
      <c r="F138" s="7">
        <f>F139+F140</f>
        <v>9081.83</v>
      </c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</row>
    <row r="139" spans="1:22" s="27" customFormat="1" ht="31.5" outlineLevel="6">
      <c r="A139" s="52" t="s">
        <v>97</v>
      </c>
      <c r="B139" s="53" t="s">
        <v>70</v>
      </c>
      <c r="C139" s="53" t="s">
        <v>268</v>
      </c>
      <c r="D139" s="53" t="s">
        <v>98</v>
      </c>
      <c r="E139" s="53"/>
      <c r="F139" s="54">
        <v>0</v>
      </c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</row>
    <row r="140" spans="1:22" s="27" customFormat="1" ht="31.5" outlineLevel="6">
      <c r="A140" s="52" t="s">
        <v>99</v>
      </c>
      <c r="B140" s="53" t="s">
        <v>70</v>
      </c>
      <c r="C140" s="53" t="s">
        <v>268</v>
      </c>
      <c r="D140" s="53" t="s">
        <v>100</v>
      </c>
      <c r="E140" s="53"/>
      <c r="F140" s="54">
        <v>9081.83</v>
      </c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</row>
    <row r="141" spans="1:22" s="27" customFormat="1" ht="15.75" outlineLevel="6">
      <c r="A141" s="5" t="s">
        <v>101</v>
      </c>
      <c r="B141" s="6" t="s">
        <v>70</v>
      </c>
      <c r="C141" s="6" t="s">
        <v>268</v>
      </c>
      <c r="D141" s="6" t="s">
        <v>102</v>
      </c>
      <c r="E141" s="6"/>
      <c r="F141" s="7">
        <f>F142+F143</f>
        <v>368</v>
      </c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</row>
    <row r="142" spans="1:22" s="27" customFormat="1" ht="22.5" customHeight="1" outlineLevel="6">
      <c r="A142" s="52" t="s">
        <v>103</v>
      </c>
      <c r="B142" s="53" t="s">
        <v>70</v>
      </c>
      <c r="C142" s="53" t="s">
        <v>268</v>
      </c>
      <c r="D142" s="53" t="s">
        <v>105</v>
      </c>
      <c r="E142" s="53"/>
      <c r="F142" s="54">
        <v>324</v>
      </c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</row>
    <row r="143" spans="1:22" s="27" customFormat="1" ht="15.75" outlineLevel="6">
      <c r="A143" s="52" t="s">
        <v>104</v>
      </c>
      <c r="B143" s="53" t="s">
        <v>70</v>
      </c>
      <c r="C143" s="53" t="s">
        <v>268</v>
      </c>
      <c r="D143" s="53" t="s">
        <v>106</v>
      </c>
      <c r="E143" s="53"/>
      <c r="F143" s="54">
        <v>44</v>
      </c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</row>
    <row r="144" spans="1:22" s="27" customFormat="1" ht="31.5" outlineLevel="6">
      <c r="A144" s="69" t="s">
        <v>145</v>
      </c>
      <c r="B144" s="19" t="s">
        <v>70</v>
      </c>
      <c r="C144" s="19" t="s">
        <v>269</v>
      </c>
      <c r="D144" s="19" t="s">
        <v>5</v>
      </c>
      <c r="E144" s="19"/>
      <c r="F144" s="20">
        <f>F145+F149</f>
        <v>1003.4000000000001</v>
      </c>
      <c r="G144" s="13">
        <f aca="true" t="shared" si="19" ref="G144:V144">G145</f>
        <v>0</v>
      </c>
      <c r="H144" s="13">
        <f t="shared" si="19"/>
        <v>0</v>
      </c>
      <c r="I144" s="13">
        <f t="shared" si="19"/>
        <v>0</v>
      </c>
      <c r="J144" s="13">
        <f t="shared" si="19"/>
        <v>0</v>
      </c>
      <c r="K144" s="13">
        <f t="shared" si="19"/>
        <v>0</v>
      </c>
      <c r="L144" s="13">
        <f t="shared" si="19"/>
        <v>0</v>
      </c>
      <c r="M144" s="13">
        <f t="shared" si="19"/>
        <v>0</v>
      </c>
      <c r="N144" s="13">
        <f t="shared" si="19"/>
        <v>0</v>
      </c>
      <c r="O144" s="13">
        <f t="shared" si="19"/>
        <v>0</v>
      </c>
      <c r="P144" s="13">
        <f t="shared" si="19"/>
        <v>0</v>
      </c>
      <c r="Q144" s="13">
        <f t="shared" si="19"/>
        <v>0</v>
      </c>
      <c r="R144" s="13">
        <f t="shared" si="19"/>
        <v>0</v>
      </c>
      <c r="S144" s="13">
        <f t="shared" si="19"/>
        <v>0</v>
      </c>
      <c r="T144" s="13">
        <f t="shared" si="19"/>
        <v>0</v>
      </c>
      <c r="U144" s="13">
        <f t="shared" si="19"/>
        <v>0</v>
      </c>
      <c r="V144" s="13">
        <f t="shared" si="19"/>
        <v>0</v>
      </c>
    </row>
    <row r="145" spans="1:22" s="27" customFormat="1" ht="31.5" outlineLevel="6">
      <c r="A145" s="5" t="s">
        <v>94</v>
      </c>
      <c r="B145" s="6" t="s">
        <v>70</v>
      </c>
      <c r="C145" s="6" t="s">
        <v>269</v>
      </c>
      <c r="D145" s="6" t="s">
        <v>93</v>
      </c>
      <c r="E145" s="6"/>
      <c r="F145" s="7">
        <f>F146+F147+F148</f>
        <v>894.8000000000001</v>
      </c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</row>
    <row r="146" spans="1:22" s="27" customFormat="1" ht="31.5" outlineLevel="6">
      <c r="A146" s="52" t="s">
        <v>245</v>
      </c>
      <c r="B146" s="53" t="s">
        <v>70</v>
      </c>
      <c r="C146" s="53" t="s">
        <v>269</v>
      </c>
      <c r="D146" s="53" t="s">
        <v>91</v>
      </c>
      <c r="E146" s="53"/>
      <c r="F146" s="54">
        <v>688.1</v>
      </c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</row>
    <row r="147" spans="1:22" s="27" customFormat="1" ht="31.5" outlineLevel="6">
      <c r="A147" s="52" t="s">
        <v>250</v>
      </c>
      <c r="B147" s="53" t="s">
        <v>70</v>
      </c>
      <c r="C147" s="53" t="s">
        <v>269</v>
      </c>
      <c r="D147" s="53" t="s">
        <v>92</v>
      </c>
      <c r="E147" s="53"/>
      <c r="F147" s="54">
        <v>1.2</v>
      </c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</row>
    <row r="148" spans="1:22" s="27" customFormat="1" ht="47.25" outlineLevel="6">
      <c r="A148" s="52" t="s">
        <v>246</v>
      </c>
      <c r="B148" s="53" t="s">
        <v>70</v>
      </c>
      <c r="C148" s="53" t="s">
        <v>269</v>
      </c>
      <c r="D148" s="53" t="s">
        <v>247</v>
      </c>
      <c r="E148" s="53"/>
      <c r="F148" s="54">
        <v>205.5</v>
      </c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</row>
    <row r="149" spans="1:22" s="27" customFormat="1" ht="15.75" outlineLevel="6">
      <c r="A149" s="5" t="s">
        <v>95</v>
      </c>
      <c r="B149" s="6" t="s">
        <v>70</v>
      </c>
      <c r="C149" s="6" t="s">
        <v>269</v>
      </c>
      <c r="D149" s="6" t="s">
        <v>96</v>
      </c>
      <c r="E149" s="6"/>
      <c r="F149" s="7">
        <f>F150+F151</f>
        <v>108.6</v>
      </c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</row>
    <row r="150" spans="1:22" s="27" customFormat="1" ht="31.5" outlineLevel="6">
      <c r="A150" s="52" t="s">
        <v>97</v>
      </c>
      <c r="B150" s="53" t="s">
        <v>70</v>
      </c>
      <c r="C150" s="53" t="s">
        <v>269</v>
      </c>
      <c r="D150" s="53" t="s">
        <v>98</v>
      </c>
      <c r="E150" s="53"/>
      <c r="F150" s="54">
        <v>0</v>
      </c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</row>
    <row r="151" spans="1:22" s="27" customFormat="1" ht="31.5" outlineLevel="6">
      <c r="A151" s="52" t="s">
        <v>99</v>
      </c>
      <c r="B151" s="53" t="s">
        <v>70</v>
      </c>
      <c r="C151" s="53" t="s">
        <v>269</v>
      </c>
      <c r="D151" s="53" t="s">
        <v>100</v>
      </c>
      <c r="E151" s="53"/>
      <c r="F151" s="54">
        <v>108.6</v>
      </c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</row>
    <row r="152" spans="1:22" s="27" customFormat="1" ht="31.5" outlineLevel="6">
      <c r="A152" s="69" t="s">
        <v>146</v>
      </c>
      <c r="B152" s="19" t="s">
        <v>70</v>
      </c>
      <c r="C152" s="19" t="s">
        <v>270</v>
      </c>
      <c r="D152" s="19" t="s">
        <v>5</v>
      </c>
      <c r="E152" s="19"/>
      <c r="F152" s="20">
        <f>F153+F157</f>
        <v>538</v>
      </c>
      <c r="G152" s="13">
        <f aca="true" t="shared" si="20" ref="G152:V152">G153</f>
        <v>0</v>
      </c>
      <c r="H152" s="13">
        <f t="shared" si="20"/>
        <v>0</v>
      </c>
      <c r="I152" s="13">
        <f t="shared" si="20"/>
        <v>0</v>
      </c>
      <c r="J152" s="13">
        <f t="shared" si="20"/>
        <v>0</v>
      </c>
      <c r="K152" s="13">
        <f t="shared" si="20"/>
        <v>0</v>
      </c>
      <c r="L152" s="13">
        <f t="shared" si="20"/>
        <v>0</v>
      </c>
      <c r="M152" s="13">
        <f t="shared" si="20"/>
        <v>0</v>
      </c>
      <c r="N152" s="13">
        <f t="shared" si="20"/>
        <v>0</v>
      </c>
      <c r="O152" s="13">
        <f t="shared" si="20"/>
        <v>0</v>
      </c>
      <c r="P152" s="13">
        <f t="shared" si="20"/>
        <v>0</v>
      </c>
      <c r="Q152" s="13">
        <f t="shared" si="20"/>
        <v>0</v>
      </c>
      <c r="R152" s="13">
        <f t="shared" si="20"/>
        <v>0</v>
      </c>
      <c r="S152" s="13">
        <f t="shared" si="20"/>
        <v>0</v>
      </c>
      <c r="T152" s="13">
        <f t="shared" si="20"/>
        <v>0</v>
      </c>
      <c r="U152" s="13">
        <f t="shared" si="20"/>
        <v>0</v>
      </c>
      <c r="V152" s="13">
        <f t="shared" si="20"/>
        <v>0</v>
      </c>
    </row>
    <row r="153" spans="1:22" s="27" customFormat="1" ht="31.5" outlineLevel="6">
      <c r="A153" s="5" t="s">
        <v>94</v>
      </c>
      <c r="B153" s="6" t="s">
        <v>70</v>
      </c>
      <c r="C153" s="6" t="s">
        <v>270</v>
      </c>
      <c r="D153" s="6" t="s">
        <v>93</v>
      </c>
      <c r="E153" s="6"/>
      <c r="F153" s="7">
        <f>F154+F155+F156</f>
        <v>457.7</v>
      </c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</row>
    <row r="154" spans="1:22" s="27" customFormat="1" ht="31.5" outlineLevel="6">
      <c r="A154" s="52" t="s">
        <v>245</v>
      </c>
      <c r="B154" s="53" t="s">
        <v>70</v>
      </c>
      <c r="C154" s="53" t="s">
        <v>270</v>
      </c>
      <c r="D154" s="53" t="s">
        <v>91</v>
      </c>
      <c r="E154" s="53"/>
      <c r="F154" s="54">
        <v>351.5</v>
      </c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</row>
    <row r="155" spans="1:22" s="27" customFormat="1" ht="31.5" outlineLevel="6">
      <c r="A155" s="52" t="s">
        <v>250</v>
      </c>
      <c r="B155" s="53" t="s">
        <v>70</v>
      </c>
      <c r="C155" s="53" t="s">
        <v>270</v>
      </c>
      <c r="D155" s="53" t="s">
        <v>92</v>
      </c>
      <c r="E155" s="53"/>
      <c r="F155" s="54">
        <v>1.2</v>
      </c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</row>
    <row r="156" spans="1:22" s="27" customFormat="1" ht="47.25" outlineLevel="6">
      <c r="A156" s="52" t="s">
        <v>246</v>
      </c>
      <c r="B156" s="53" t="s">
        <v>70</v>
      </c>
      <c r="C156" s="53" t="s">
        <v>270</v>
      </c>
      <c r="D156" s="53" t="s">
        <v>247</v>
      </c>
      <c r="E156" s="53"/>
      <c r="F156" s="54">
        <v>105</v>
      </c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</row>
    <row r="157" spans="1:22" s="27" customFormat="1" ht="15.75" outlineLevel="6">
      <c r="A157" s="5" t="s">
        <v>95</v>
      </c>
      <c r="B157" s="6" t="s">
        <v>70</v>
      </c>
      <c r="C157" s="6" t="s">
        <v>270</v>
      </c>
      <c r="D157" s="6" t="s">
        <v>96</v>
      </c>
      <c r="E157" s="6"/>
      <c r="F157" s="7">
        <f>F158+F159</f>
        <v>80.3</v>
      </c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</row>
    <row r="158" spans="1:22" s="27" customFormat="1" ht="31.5" outlineLevel="6">
      <c r="A158" s="52" t="s">
        <v>97</v>
      </c>
      <c r="B158" s="53" t="s">
        <v>70</v>
      </c>
      <c r="C158" s="53" t="s">
        <v>270</v>
      </c>
      <c r="D158" s="53" t="s">
        <v>98</v>
      </c>
      <c r="E158" s="53"/>
      <c r="F158" s="54">
        <v>0</v>
      </c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</row>
    <row r="159" spans="1:22" s="27" customFormat="1" ht="31.5" outlineLevel="6">
      <c r="A159" s="52" t="s">
        <v>99</v>
      </c>
      <c r="B159" s="53" t="s">
        <v>70</v>
      </c>
      <c r="C159" s="53" t="s">
        <v>270</v>
      </c>
      <c r="D159" s="53" t="s">
        <v>100</v>
      </c>
      <c r="E159" s="53"/>
      <c r="F159" s="54">
        <v>80.3</v>
      </c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</row>
    <row r="160" spans="1:22" s="27" customFormat="1" ht="31.5" outlineLevel="6">
      <c r="A160" s="69" t="s">
        <v>147</v>
      </c>
      <c r="B160" s="19" t="s">
        <v>70</v>
      </c>
      <c r="C160" s="19" t="s">
        <v>271</v>
      </c>
      <c r="D160" s="19" t="s">
        <v>5</v>
      </c>
      <c r="E160" s="19"/>
      <c r="F160" s="20">
        <f>F161+F164</f>
        <v>652</v>
      </c>
      <c r="G160" s="13">
        <f aca="true" t="shared" si="21" ref="G160:V160">G161</f>
        <v>0</v>
      </c>
      <c r="H160" s="13">
        <f t="shared" si="21"/>
        <v>0</v>
      </c>
      <c r="I160" s="13">
        <f t="shared" si="21"/>
        <v>0</v>
      </c>
      <c r="J160" s="13">
        <f t="shared" si="21"/>
        <v>0</v>
      </c>
      <c r="K160" s="13">
        <f t="shared" si="21"/>
        <v>0</v>
      </c>
      <c r="L160" s="13">
        <f t="shared" si="21"/>
        <v>0</v>
      </c>
      <c r="M160" s="13">
        <f t="shared" si="21"/>
        <v>0</v>
      </c>
      <c r="N160" s="13">
        <f t="shared" si="21"/>
        <v>0</v>
      </c>
      <c r="O160" s="13">
        <f t="shared" si="21"/>
        <v>0</v>
      </c>
      <c r="P160" s="13">
        <f t="shared" si="21"/>
        <v>0</v>
      </c>
      <c r="Q160" s="13">
        <f t="shared" si="21"/>
        <v>0</v>
      </c>
      <c r="R160" s="13">
        <f t="shared" si="21"/>
        <v>0</v>
      </c>
      <c r="S160" s="13">
        <f t="shared" si="21"/>
        <v>0</v>
      </c>
      <c r="T160" s="13">
        <f t="shared" si="21"/>
        <v>0</v>
      </c>
      <c r="U160" s="13">
        <f t="shared" si="21"/>
        <v>0</v>
      </c>
      <c r="V160" s="13">
        <f t="shared" si="21"/>
        <v>0</v>
      </c>
    </row>
    <row r="161" spans="1:22" s="27" customFormat="1" ht="31.5" outlineLevel="6">
      <c r="A161" s="5" t="s">
        <v>94</v>
      </c>
      <c r="B161" s="6" t="s">
        <v>70</v>
      </c>
      <c r="C161" s="6" t="s">
        <v>271</v>
      </c>
      <c r="D161" s="6" t="s">
        <v>93</v>
      </c>
      <c r="E161" s="6"/>
      <c r="F161" s="7">
        <f>F162+F163</f>
        <v>575.4</v>
      </c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</row>
    <row r="162" spans="1:22" s="27" customFormat="1" ht="31.5" outlineLevel="6">
      <c r="A162" s="52" t="s">
        <v>245</v>
      </c>
      <c r="B162" s="53" t="s">
        <v>70</v>
      </c>
      <c r="C162" s="53" t="s">
        <v>271</v>
      </c>
      <c r="D162" s="53" t="s">
        <v>91</v>
      </c>
      <c r="E162" s="57"/>
      <c r="F162" s="54">
        <v>476.6</v>
      </c>
      <c r="G162" s="38"/>
      <c r="H162" s="38"/>
      <c r="I162" s="38"/>
      <c r="J162" s="38"/>
      <c r="K162" s="38"/>
      <c r="L162" s="38"/>
      <c r="M162" s="38"/>
      <c r="N162" s="38"/>
      <c r="O162" s="38"/>
      <c r="P162" s="38"/>
      <c r="Q162" s="38"/>
      <c r="R162" s="38"/>
      <c r="S162" s="38"/>
      <c r="T162" s="38"/>
      <c r="U162" s="38"/>
      <c r="V162" s="38"/>
    </row>
    <row r="163" spans="1:22" s="27" customFormat="1" ht="47.25" outlineLevel="6">
      <c r="A163" s="52" t="s">
        <v>246</v>
      </c>
      <c r="B163" s="53" t="s">
        <v>70</v>
      </c>
      <c r="C163" s="53" t="s">
        <v>271</v>
      </c>
      <c r="D163" s="53" t="s">
        <v>247</v>
      </c>
      <c r="E163" s="57"/>
      <c r="F163" s="54">
        <v>98.8</v>
      </c>
      <c r="G163" s="38"/>
      <c r="H163" s="38"/>
      <c r="I163" s="38"/>
      <c r="J163" s="38"/>
      <c r="K163" s="38"/>
      <c r="L163" s="38"/>
      <c r="M163" s="38"/>
      <c r="N163" s="38"/>
      <c r="O163" s="38"/>
      <c r="P163" s="38"/>
      <c r="Q163" s="38"/>
      <c r="R163" s="38"/>
      <c r="S163" s="38"/>
      <c r="T163" s="38"/>
      <c r="U163" s="38"/>
      <c r="V163" s="38"/>
    </row>
    <row r="164" spans="1:22" s="27" customFormat="1" ht="15.75" outlineLevel="6">
      <c r="A164" s="5" t="s">
        <v>95</v>
      </c>
      <c r="B164" s="6" t="s">
        <v>70</v>
      </c>
      <c r="C164" s="6" t="s">
        <v>271</v>
      </c>
      <c r="D164" s="6" t="s">
        <v>96</v>
      </c>
      <c r="E164" s="50"/>
      <c r="F164" s="7">
        <f>F165+F166</f>
        <v>76.6</v>
      </c>
      <c r="G164" s="38"/>
      <c r="H164" s="38"/>
      <c r="I164" s="38"/>
      <c r="J164" s="38"/>
      <c r="K164" s="38"/>
      <c r="L164" s="38"/>
      <c r="M164" s="38"/>
      <c r="N164" s="38"/>
      <c r="O164" s="38"/>
      <c r="P164" s="38"/>
      <c r="Q164" s="38"/>
      <c r="R164" s="38"/>
      <c r="S164" s="38"/>
      <c r="T164" s="38"/>
      <c r="U164" s="38"/>
      <c r="V164" s="38"/>
    </row>
    <row r="165" spans="1:22" s="27" customFormat="1" ht="31.5" outlineLevel="6">
      <c r="A165" s="52" t="s">
        <v>97</v>
      </c>
      <c r="B165" s="53" t="s">
        <v>70</v>
      </c>
      <c r="C165" s="53" t="s">
        <v>271</v>
      </c>
      <c r="D165" s="53" t="s">
        <v>98</v>
      </c>
      <c r="E165" s="57"/>
      <c r="F165" s="54">
        <v>0</v>
      </c>
      <c r="G165" s="38"/>
      <c r="H165" s="38"/>
      <c r="I165" s="38"/>
      <c r="J165" s="38"/>
      <c r="K165" s="38"/>
      <c r="L165" s="38"/>
      <c r="M165" s="38"/>
      <c r="N165" s="38"/>
      <c r="O165" s="38"/>
      <c r="P165" s="38"/>
      <c r="Q165" s="38"/>
      <c r="R165" s="38"/>
      <c r="S165" s="38"/>
      <c r="T165" s="38"/>
      <c r="U165" s="38"/>
      <c r="V165" s="38"/>
    </row>
    <row r="166" spans="1:22" s="27" customFormat="1" ht="31.5" outlineLevel="6">
      <c r="A166" s="52" t="s">
        <v>99</v>
      </c>
      <c r="B166" s="53" t="s">
        <v>70</v>
      </c>
      <c r="C166" s="53" t="s">
        <v>271</v>
      </c>
      <c r="D166" s="53" t="s">
        <v>100</v>
      </c>
      <c r="E166" s="57"/>
      <c r="F166" s="54">
        <v>76.6</v>
      </c>
      <c r="G166" s="38"/>
      <c r="H166" s="38"/>
      <c r="I166" s="38"/>
      <c r="J166" s="38"/>
      <c r="K166" s="38"/>
      <c r="L166" s="38"/>
      <c r="M166" s="38"/>
      <c r="N166" s="38"/>
      <c r="O166" s="38"/>
      <c r="P166" s="38"/>
      <c r="Q166" s="38"/>
      <c r="R166" s="38"/>
      <c r="S166" s="38"/>
      <c r="T166" s="38"/>
      <c r="U166" s="38"/>
      <c r="V166" s="38"/>
    </row>
    <row r="167" spans="1:22" s="27" customFormat="1" ht="15.75" outlineLevel="6">
      <c r="A167" s="14" t="s">
        <v>148</v>
      </c>
      <c r="B167" s="12" t="s">
        <v>70</v>
      </c>
      <c r="C167" s="12" t="s">
        <v>252</v>
      </c>
      <c r="D167" s="12" t="s">
        <v>5</v>
      </c>
      <c r="E167" s="12"/>
      <c r="F167" s="13">
        <f>F175+F182+F168+F186</f>
        <v>12880.1974</v>
      </c>
      <c r="G167" s="38"/>
      <c r="H167" s="38"/>
      <c r="I167" s="38"/>
      <c r="J167" s="38"/>
      <c r="K167" s="38"/>
      <c r="L167" s="38"/>
      <c r="M167" s="38"/>
      <c r="N167" s="38"/>
      <c r="O167" s="38"/>
      <c r="P167" s="38"/>
      <c r="Q167" s="38"/>
      <c r="R167" s="38"/>
      <c r="S167" s="38"/>
      <c r="T167" s="38"/>
      <c r="U167" s="38"/>
      <c r="V167" s="38"/>
    </row>
    <row r="168" spans="1:22" s="27" customFormat="1" ht="47.25" outlineLevel="6">
      <c r="A168" s="69" t="s">
        <v>396</v>
      </c>
      <c r="B168" s="67" t="s">
        <v>70</v>
      </c>
      <c r="C168" s="67" t="s">
        <v>272</v>
      </c>
      <c r="D168" s="67" t="s">
        <v>5</v>
      </c>
      <c r="E168" s="67"/>
      <c r="F168" s="68">
        <f>F169+F172</f>
        <v>99.9888</v>
      </c>
      <c r="G168" s="38"/>
      <c r="H168" s="38"/>
      <c r="I168" s="38"/>
      <c r="J168" s="38"/>
      <c r="K168" s="38"/>
      <c r="L168" s="38"/>
      <c r="M168" s="38"/>
      <c r="N168" s="38"/>
      <c r="O168" s="38"/>
      <c r="P168" s="38"/>
      <c r="Q168" s="38"/>
      <c r="R168" s="38"/>
      <c r="S168" s="38"/>
      <c r="T168" s="38"/>
      <c r="U168" s="38"/>
      <c r="V168" s="38"/>
    </row>
    <row r="169" spans="1:22" s="27" customFormat="1" ht="33.75" customHeight="1" outlineLevel="6">
      <c r="A169" s="5" t="s">
        <v>199</v>
      </c>
      <c r="B169" s="6" t="s">
        <v>70</v>
      </c>
      <c r="C169" s="6" t="s">
        <v>273</v>
      </c>
      <c r="D169" s="6" t="s">
        <v>5</v>
      </c>
      <c r="E169" s="12"/>
      <c r="F169" s="7">
        <f>F170</f>
        <v>80</v>
      </c>
      <c r="G169" s="38"/>
      <c r="H169" s="38"/>
      <c r="I169" s="38"/>
      <c r="J169" s="38"/>
      <c r="K169" s="38"/>
      <c r="L169" s="38"/>
      <c r="M169" s="38"/>
      <c r="N169" s="38"/>
      <c r="O169" s="38"/>
      <c r="P169" s="38"/>
      <c r="Q169" s="38"/>
      <c r="R169" s="38"/>
      <c r="S169" s="38"/>
      <c r="T169" s="38"/>
      <c r="U169" s="38"/>
      <c r="V169" s="38"/>
    </row>
    <row r="170" spans="1:22" s="27" customFormat="1" ht="15.75" outlineLevel="6">
      <c r="A170" s="52" t="s">
        <v>95</v>
      </c>
      <c r="B170" s="53" t="s">
        <v>70</v>
      </c>
      <c r="C170" s="53" t="s">
        <v>273</v>
      </c>
      <c r="D170" s="53" t="s">
        <v>96</v>
      </c>
      <c r="E170" s="12"/>
      <c r="F170" s="54">
        <f>F171</f>
        <v>80</v>
      </c>
      <c r="G170" s="38"/>
      <c r="H170" s="38"/>
      <c r="I170" s="38"/>
      <c r="J170" s="38"/>
      <c r="K170" s="38"/>
      <c r="L170" s="38"/>
      <c r="M170" s="38"/>
      <c r="N170" s="38"/>
      <c r="O170" s="38"/>
      <c r="P170" s="38"/>
      <c r="Q170" s="38"/>
      <c r="R170" s="38"/>
      <c r="S170" s="38"/>
      <c r="T170" s="38"/>
      <c r="U170" s="38"/>
      <c r="V170" s="38"/>
    </row>
    <row r="171" spans="1:22" s="27" customFormat="1" ht="31.5" outlineLevel="6">
      <c r="A171" s="52" t="s">
        <v>99</v>
      </c>
      <c r="B171" s="53" t="s">
        <v>70</v>
      </c>
      <c r="C171" s="53" t="s">
        <v>273</v>
      </c>
      <c r="D171" s="53" t="s">
        <v>100</v>
      </c>
      <c r="E171" s="12"/>
      <c r="F171" s="54">
        <v>80</v>
      </c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38"/>
      <c r="U171" s="38"/>
      <c r="V171" s="38"/>
    </row>
    <row r="172" spans="1:22" s="27" customFormat="1" ht="31.5" outlineLevel="6">
      <c r="A172" s="5" t="s">
        <v>200</v>
      </c>
      <c r="B172" s="6" t="s">
        <v>70</v>
      </c>
      <c r="C172" s="6" t="s">
        <v>274</v>
      </c>
      <c r="D172" s="6" t="s">
        <v>5</v>
      </c>
      <c r="E172" s="12"/>
      <c r="F172" s="7">
        <f>F173</f>
        <v>19.9888</v>
      </c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38"/>
      <c r="U172" s="38"/>
      <c r="V172" s="38"/>
    </row>
    <row r="173" spans="1:22" s="27" customFormat="1" ht="15.75" outlineLevel="6">
      <c r="A173" s="52" t="s">
        <v>95</v>
      </c>
      <c r="B173" s="53" t="s">
        <v>70</v>
      </c>
      <c r="C173" s="53" t="s">
        <v>274</v>
      </c>
      <c r="D173" s="53" t="s">
        <v>96</v>
      </c>
      <c r="E173" s="12"/>
      <c r="F173" s="54">
        <f>F174</f>
        <v>19.9888</v>
      </c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38"/>
      <c r="U173" s="38"/>
      <c r="V173" s="38"/>
    </row>
    <row r="174" spans="1:22" s="27" customFormat="1" ht="31.5" outlineLevel="6">
      <c r="A174" s="52" t="s">
        <v>99</v>
      </c>
      <c r="B174" s="53" t="s">
        <v>70</v>
      </c>
      <c r="C174" s="53" t="s">
        <v>274</v>
      </c>
      <c r="D174" s="53" t="s">
        <v>100</v>
      </c>
      <c r="E174" s="12"/>
      <c r="F174" s="54">
        <v>19.9888</v>
      </c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38"/>
      <c r="U174" s="38"/>
      <c r="V174" s="38"/>
    </row>
    <row r="175" spans="1:22" s="27" customFormat="1" ht="31.5" outlineLevel="6">
      <c r="A175" s="55" t="s">
        <v>397</v>
      </c>
      <c r="B175" s="19" t="s">
        <v>70</v>
      </c>
      <c r="C175" s="19" t="s">
        <v>275</v>
      </c>
      <c r="D175" s="19" t="s">
        <v>5</v>
      </c>
      <c r="E175" s="19"/>
      <c r="F175" s="20">
        <f>F176+F179</f>
        <v>99.9776</v>
      </c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38"/>
      <c r="U175" s="38"/>
      <c r="V175" s="38"/>
    </row>
    <row r="176" spans="1:22" s="27" customFormat="1" ht="31.5" outlineLevel="6">
      <c r="A176" s="5" t="s">
        <v>149</v>
      </c>
      <c r="B176" s="6" t="s">
        <v>70</v>
      </c>
      <c r="C176" s="6" t="s">
        <v>276</v>
      </c>
      <c r="D176" s="6" t="s">
        <v>5</v>
      </c>
      <c r="E176" s="6"/>
      <c r="F176" s="7">
        <f>F177</f>
        <v>60</v>
      </c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38"/>
      <c r="U176" s="38"/>
      <c r="V176" s="38"/>
    </row>
    <row r="177" spans="1:22" s="27" customFormat="1" ht="15.75" outlineLevel="6">
      <c r="A177" s="52" t="s">
        <v>95</v>
      </c>
      <c r="B177" s="53" t="s">
        <v>70</v>
      </c>
      <c r="C177" s="53" t="s">
        <v>276</v>
      </c>
      <c r="D177" s="53" t="s">
        <v>96</v>
      </c>
      <c r="E177" s="53"/>
      <c r="F177" s="54">
        <f>F178</f>
        <v>60</v>
      </c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38"/>
      <c r="U177" s="38"/>
      <c r="V177" s="38"/>
    </row>
    <row r="178" spans="1:22" s="27" customFormat="1" ht="31.5" outlineLevel="6">
      <c r="A178" s="52" t="s">
        <v>99</v>
      </c>
      <c r="B178" s="53" t="s">
        <v>70</v>
      </c>
      <c r="C178" s="53" t="s">
        <v>276</v>
      </c>
      <c r="D178" s="53" t="s">
        <v>100</v>
      </c>
      <c r="E178" s="53"/>
      <c r="F178" s="54">
        <v>60</v>
      </c>
      <c r="G178" s="38"/>
      <c r="H178" s="38"/>
      <c r="I178" s="38"/>
      <c r="J178" s="38"/>
      <c r="K178" s="38"/>
      <c r="L178" s="38"/>
      <c r="M178" s="38"/>
      <c r="N178" s="38"/>
      <c r="O178" s="38"/>
      <c r="P178" s="38"/>
      <c r="Q178" s="38"/>
      <c r="R178" s="38"/>
      <c r="S178" s="38"/>
      <c r="T178" s="38"/>
      <c r="U178" s="38"/>
      <c r="V178" s="38"/>
    </row>
    <row r="179" spans="1:22" s="27" customFormat="1" ht="31.5" outlineLevel="6">
      <c r="A179" s="5" t="s">
        <v>150</v>
      </c>
      <c r="B179" s="6" t="s">
        <v>70</v>
      </c>
      <c r="C179" s="6" t="s">
        <v>277</v>
      </c>
      <c r="D179" s="6" t="s">
        <v>5</v>
      </c>
      <c r="E179" s="6"/>
      <c r="F179" s="7">
        <f>F180</f>
        <v>39.9776</v>
      </c>
      <c r="G179" s="38"/>
      <c r="H179" s="38"/>
      <c r="I179" s="38"/>
      <c r="J179" s="38"/>
      <c r="K179" s="38"/>
      <c r="L179" s="38"/>
      <c r="M179" s="38"/>
      <c r="N179" s="38"/>
      <c r="O179" s="38"/>
      <c r="P179" s="38"/>
      <c r="Q179" s="38"/>
      <c r="R179" s="38"/>
      <c r="S179" s="38"/>
      <c r="T179" s="38"/>
      <c r="U179" s="38"/>
      <c r="V179" s="38"/>
    </row>
    <row r="180" spans="1:22" s="27" customFormat="1" ht="15.75" outlineLevel="6">
      <c r="A180" s="52" t="s">
        <v>95</v>
      </c>
      <c r="B180" s="53" t="s">
        <v>70</v>
      </c>
      <c r="C180" s="53" t="s">
        <v>277</v>
      </c>
      <c r="D180" s="53" t="s">
        <v>96</v>
      </c>
      <c r="E180" s="53"/>
      <c r="F180" s="54">
        <f>F181</f>
        <v>39.9776</v>
      </c>
      <c r="G180" s="38"/>
      <c r="H180" s="38"/>
      <c r="I180" s="38"/>
      <c r="J180" s="38"/>
      <c r="K180" s="38"/>
      <c r="L180" s="38"/>
      <c r="M180" s="38"/>
      <c r="N180" s="38"/>
      <c r="O180" s="38"/>
      <c r="P180" s="38"/>
      <c r="Q180" s="38"/>
      <c r="R180" s="38"/>
      <c r="S180" s="38"/>
      <c r="T180" s="38"/>
      <c r="U180" s="38"/>
      <c r="V180" s="38"/>
    </row>
    <row r="181" spans="1:22" s="27" customFormat="1" ht="31.5" outlineLevel="6">
      <c r="A181" s="52" t="s">
        <v>99</v>
      </c>
      <c r="B181" s="53" t="s">
        <v>70</v>
      </c>
      <c r="C181" s="53" t="s">
        <v>277</v>
      </c>
      <c r="D181" s="53" t="s">
        <v>100</v>
      </c>
      <c r="E181" s="53"/>
      <c r="F181" s="54">
        <v>39.9776</v>
      </c>
      <c r="G181" s="38"/>
      <c r="H181" s="38"/>
      <c r="I181" s="38"/>
      <c r="J181" s="38"/>
      <c r="K181" s="38"/>
      <c r="L181" s="38"/>
      <c r="M181" s="38"/>
      <c r="N181" s="38"/>
      <c r="O181" s="38"/>
      <c r="P181" s="38"/>
      <c r="Q181" s="38"/>
      <c r="R181" s="38"/>
      <c r="S181" s="38"/>
      <c r="T181" s="38"/>
      <c r="U181" s="38"/>
      <c r="V181" s="38"/>
    </row>
    <row r="182" spans="1:22" s="27" customFormat="1" ht="47.25" outlineLevel="6">
      <c r="A182" s="55" t="s">
        <v>398</v>
      </c>
      <c r="B182" s="19" t="s">
        <v>70</v>
      </c>
      <c r="C182" s="19" t="s">
        <v>278</v>
      </c>
      <c r="D182" s="19" t="s">
        <v>5</v>
      </c>
      <c r="E182" s="19"/>
      <c r="F182" s="20">
        <f>F183</f>
        <v>100</v>
      </c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38"/>
      <c r="U182" s="38"/>
      <c r="V182" s="38"/>
    </row>
    <row r="183" spans="1:22" s="27" customFormat="1" ht="47.25" outlineLevel="6">
      <c r="A183" s="5" t="s">
        <v>151</v>
      </c>
      <c r="B183" s="6" t="s">
        <v>70</v>
      </c>
      <c r="C183" s="6" t="s">
        <v>279</v>
      </c>
      <c r="D183" s="6" t="s">
        <v>5</v>
      </c>
      <c r="E183" s="6"/>
      <c r="F183" s="7">
        <f>F184</f>
        <v>100</v>
      </c>
      <c r="G183" s="38"/>
      <c r="H183" s="38"/>
      <c r="I183" s="38"/>
      <c r="J183" s="38"/>
      <c r="K183" s="38"/>
      <c r="L183" s="38"/>
      <c r="M183" s="38"/>
      <c r="N183" s="38"/>
      <c r="O183" s="38"/>
      <c r="P183" s="38"/>
      <c r="Q183" s="38"/>
      <c r="R183" s="38"/>
      <c r="S183" s="38"/>
      <c r="T183" s="38"/>
      <c r="U183" s="38"/>
      <c r="V183" s="38"/>
    </row>
    <row r="184" spans="1:22" s="27" customFormat="1" ht="15.75" outlineLevel="6">
      <c r="A184" s="52" t="s">
        <v>95</v>
      </c>
      <c r="B184" s="53" t="s">
        <v>70</v>
      </c>
      <c r="C184" s="53" t="s">
        <v>279</v>
      </c>
      <c r="D184" s="53" t="s">
        <v>96</v>
      </c>
      <c r="E184" s="53"/>
      <c r="F184" s="54">
        <f>F185</f>
        <v>100</v>
      </c>
      <c r="G184" s="38"/>
      <c r="H184" s="38"/>
      <c r="I184" s="38"/>
      <c r="J184" s="38"/>
      <c r="K184" s="38"/>
      <c r="L184" s="38"/>
      <c r="M184" s="38"/>
      <c r="N184" s="38"/>
      <c r="O184" s="38"/>
      <c r="P184" s="38"/>
      <c r="Q184" s="38"/>
      <c r="R184" s="38"/>
      <c r="S184" s="38"/>
      <c r="T184" s="38"/>
      <c r="U184" s="38"/>
      <c r="V184" s="38"/>
    </row>
    <row r="185" spans="1:22" s="27" customFormat="1" ht="31.5" outlineLevel="6">
      <c r="A185" s="52" t="s">
        <v>99</v>
      </c>
      <c r="B185" s="53" t="s">
        <v>70</v>
      </c>
      <c r="C185" s="53" t="s">
        <v>279</v>
      </c>
      <c r="D185" s="53" t="s">
        <v>100</v>
      </c>
      <c r="E185" s="53"/>
      <c r="F185" s="54">
        <v>100</v>
      </c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38"/>
      <c r="U185" s="38"/>
      <c r="V185" s="38"/>
    </row>
    <row r="186" spans="1:22" s="27" customFormat="1" ht="63" outlineLevel="6">
      <c r="A186" s="55" t="s">
        <v>399</v>
      </c>
      <c r="B186" s="19" t="s">
        <v>70</v>
      </c>
      <c r="C186" s="19" t="s">
        <v>366</v>
      </c>
      <c r="D186" s="19" t="s">
        <v>5</v>
      </c>
      <c r="E186" s="19"/>
      <c r="F186" s="89">
        <f>F187+F191+F189+F193</f>
        <v>12580.231</v>
      </c>
      <c r="G186" s="38"/>
      <c r="H186" s="38"/>
      <c r="I186" s="38"/>
      <c r="J186" s="38"/>
      <c r="K186" s="38"/>
      <c r="L186" s="38"/>
      <c r="M186" s="38"/>
      <c r="N186" s="38"/>
      <c r="O186" s="38"/>
      <c r="P186" s="38"/>
      <c r="Q186" s="38"/>
      <c r="R186" s="38"/>
      <c r="S186" s="38"/>
      <c r="T186" s="38"/>
      <c r="U186" s="38"/>
      <c r="V186" s="38"/>
    </row>
    <row r="187" spans="1:22" s="27" customFormat="1" ht="15.75" outlineLevel="6">
      <c r="A187" s="5" t="s">
        <v>122</v>
      </c>
      <c r="B187" s="6" t="s">
        <v>70</v>
      </c>
      <c r="C187" s="6" t="s">
        <v>362</v>
      </c>
      <c r="D187" s="6" t="s">
        <v>123</v>
      </c>
      <c r="E187" s="6"/>
      <c r="F187" s="90">
        <f>F188</f>
        <v>5918.323</v>
      </c>
      <c r="G187" s="38"/>
      <c r="H187" s="38"/>
      <c r="I187" s="38"/>
      <c r="J187" s="38"/>
      <c r="K187" s="38"/>
      <c r="L187" s="38"/>
      <c r="M187" s="38"/>
      <c r="N187" s="38"/>
      <c r="O187" s="38"/>
      <c r="P187" s="38"/>
      <c r="Q187" s="38"/>
      <c r="R187" s="38"/>
      <c r="S187" s="38"/>
      <c r="T187" s="38"/>
      <c r="U187" s="38"/>
      <c r="V187" s="38"/>
    </row>
    <row r="188" spans="1:22" s="27" customFormat="1" ht="47.25" outlineLevel="6">
      <c r="A188" s="61" t="s">
        <v>207</v>
      </c>
      <c r="B188" s="53" t="s">
        <v>70</v>
      </c>
      <c r="C188" s="53" t="s">
        <v>362</v>
      </c>
      <c r="D188" s="53" t="s">
        <v>84</v>
      </c>
      <c r="E188" s="53"/>
      <c r="F188" s="91">
        <v>5918.323</v>
      </c>
      <c r="G188" s="38"/>
      <c r="H188" s="38"/>
      <c r="I188" s="38"/>
      <c r="J188" s="38"/>
      <c r="K188" s="38"/>
      <c r="L188" s="38"/>
      <c r="M188" s="38"/>
      <c r="N188" s="38"/>
      <c r="O188" s="38"/>
      <c r="P188" s="38"/>
      <c r="Q188" s="38"/>
      <c r="R188" s="38"/>
      <c r="S188" s="38"/>
      <c r="T188" s="38"/>
      <c r="U188" s="38"/>
      <c r="V188" s="38"/>
    </row>
    <row r="189" spans="1:22" s="27" customFormat="1" ht="15.75" outlineLevel="6">
      <c r="A189" s="5" t="s">
        <v>122</v>
      </c>
      <c r="B189" s="6" t="s">
        <v>70</v>
      </c>
      <c r="C189" s="6" t="s">
        <v>367</v>
      </c>
      <c r="D189" s="6" t="s">
        <v>123</v>
      </c>
      <c r="E189" s="53"/>
      <c r="F189" s="90">
        <f>F190</f>
        <v>260</v>
      </c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38"/>
      <c r="V189" s="38"/>
    </row>
    <row r="190" spans="1:22" s="27" customFormat="1" ht="15.75" outlineLevel="6">
      <c r="A190" s="64" t="s">
        <v>85</v>
      </c>
      <c r="B190" s="53" t="s">
        <v>70</v>
      </c>
      <c r="C190" s="53" t="s">
        <v>367</v>
      </c>
      <c r="D190" s="53" t="s">
        <v>86</v>
      </c>
      <c r="E190" s="53"/>
      <c r="F190" s="91">
        <v>260</v>
      </c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38"/>
      <c r="V190" s="38"/>
    </row>
    <row r="191" spans="1:22" s="27" customFormat="1" ht="15.75" outlineLevel="6">
      <c r="A191" s="5" t="s">
        <v>122</v>
      </c>
      <c r="B191" s="6" t="s">
        <v>70</v>
      </c>
      <c r="C191" s="6" t="s">
        <v>365</v>
      </c>
      <c r="D191" s="6" t="s">
        <v>123</v>
      </c>
      <c r="E191" s="6"/>
      <c r="F191" s="90">
        <f>F192</f>
        <v>5918.323</v>
      </c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38"/>
      <c r="V191" s="38"/>
    </row>
    <row r="192" spans="1:22" s="27" customFormat="1" ht="47.25" outlineLevel="6">
      <c r="A192" s="61" t="s">
        <v>207</v>
      </c>
      <c r="B192" s="53" t="s">
        <v>70</v>
      </c>
      <c r="C192" s="53" t="s">
        <v>365</v>
      </c>
      <c r="D192" s="53" t="s">
        <v>84</v>
      </c>
      <c r="E192" s="53"/>
      <c r="F192" s="54">
        <v>5918.323</v>
      </c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38"/>
      <c r="V192" s="38"/>
    </row>
    <row r="193" spans="1:22" s="27" customFormat="1" ht="15.75" outlineLevel="6">
      <c r="A193" s="5" t="s">
        <v>122</v>
      </c>
      <c r="B193" s="6" t="s">
        <v>70</v>
      </c>
      <c r="C193" s="6" t="s">
        <v>376</v>
      </c>
      <c r="D193" s="6" t="s">
        <v>123</v>
      </c>
      <c r="E193" s="53"/>
      <c r="F193" s="90">
        <f>F194</f>
        <v>483.585</v>
      </c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8"/>
      <c r="U193" s="38"/>
      <c r="V193" s="38"/>
    </row>
    <row r="194" spans="1:22" s="27" customFormat="1" ht="15.75" outlineLevel="6">
      <c r="A194" s="64" t="s">
        <v>85</v>
      </c>
      <c r="B194" s="53" t="s">
        <v>70</v>
      </c>
      <c r="C194" s="53" t="s">
        <v>376</v>
      </c>
      <c r="D194" s="53" t="s">
        <v>86</v>
      </c>
      <c r="E194" s="53"/>
      <c r="F194" s="91">
        <v>483.585</v>
      </c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8"/>
      <c r="U194" s="38"/>
      <c r="V194" s="38"/>
    </row>
    <row r="195" spans="1:22" s="27" customFormat="1" ht="15.75" outlineLevel="6">
      <c r="A195" s="70" t="s">
        <v>152</v>
      </c>
      <c r="B195" s="33" t="s">
        <v>153</v>
      </c>
      <c r="C195" s="33" t="s">
        <v>252</v>
      </c>
      <c r="D195" s="33" t="s">
        <v>5</v>
      </c>
      <c r="E195" s="48"/>
      <c r="F195" s="71">
        <f>F196</f>
        <v>1624</v>
      </c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8"/>
      <c r="U195" s="38"/>
      <c r="V195" s="38"/>
    </row>
    <row r="196" spans="1:25" ht="15.75" outlineLevel="6">
      <c r="A196" s="72" t="s">
        <v>82</v>
      </c>
      <c r="B196" s="9" t="s">
        <v>83</v>
      </c>
      <c r="C196" s="9" t="s">
        <v>252</v>
      </c>
      <c r="D196" s="9" t="s">
        <v>5</v>
      </c>
      <c r="E196" s="73" t="s">
        <v>5</v>
      </c>
      <c r="F196" s="74">
        <f>F197</f>
        <v>1624</v>
      </c>
      <c r="G196" s="34" t="e">
        <f>#REF!</f>
        <v>#REF!</v>
      </c>
      <c r="H196" s="34" t="e">
        <f>#REF!</f>
        <v>#REF!</v>
      </c>
      <c r="I196" s="34" t="e">
        <f>#REF!</f>
        <v>#REF!</v>
      </c>
      <c r="J196" s="34" t="e">
        <f>#REF!</f>
        <v>#REF!</v>
      </c>
      <c r="K196" s="34" t="e">
        <f>#REF!</f>
        <v>#REF!</v>
      </c>
      <c r="L196" s="34" t="e">
        <f>#REF!</f>
        <v>#REF!</v>
      </c>
      <c r="M196" s="34" t="e">
        <f>#REF!</f>
        <v>#REF!</v>
      </c>
      <c r="N196" s="34" t="e">
        <f>#REF!</f>
        <v>#REF!</v>
      </c>
      <c r="O196" s="34" t="e">
        <f>#REF!</f>
        <v>#REF!</v>
      </c>
      <c r="P196" s="34" t="e">
        <f>#REF!</f>
        <v>#REF!</v>
      </c>
      <c r="Q196" s="34" t="e">
        <f>#REF!</f>
        <v>#REF!</v>
      </c>
      <c r="R196" s="34" t="e">
        <f>#REF!</f>
        <v>#REF!</v>
      </c>
      <c r="S196" s="34" t="e">
        <f>#REF!</f>
        <v>#REF!</v>
      </c>
      <c r="T196" s="34" t="e">
        <f>#REF!</f>
        <v>#REF!</v>
      </c>
      <c r="U196" s="34" t="e">
        <f>#REF!</f>
        <v>#REF!</v>
      </c>
      <c r="V196" s="39" t="e">
        <f>#REF!</f>
        <v>#REF!</v>
      </c>
      <c r="W196" s="51"/>
      <c r="X196" s="43"/>
      <c r="Y196" s="44"/>
    </row>
    <row r="197" spans="1:25" ht="31.5" outlineLevel="6">
      <c r="A197" s="22" t="s">
        <v>137</v>
      </c>
      <c r="B197" s="12" t="s">
        <v>83</v>
      </c>
      <c r="C197" s="12" t="s">
        <v>253</v>
      </c>
      <c r="D197" s="12" t="s">
        <v>5</v>
      </c>
      <c r="E197" s="49"/>
      <c r="F197" s="35">
        <f>F198</f>
        <v>1624</v>
      </c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40"/>
      <c r="W197" s="45"/>
      <c r="X197" s="46"/>
      <c r="Y197" s="44"/>
    </row>
    <row r="198" spans="1:25" ht="31.5" outlineLevel="6">
      <c r="A198" s="22" t="s">
        <v>139</v>
      </c>
      <c r="B198" s="12" t="s">
        <v>83</v>
      </c>
      <c r="C198" s="12" t="s">
        <v>254</v>
      </c>
      <c r="D198" s="12" t="s">
        <v>5</v>
      </c>
      <c r="E198" s="49"/>
      <c r="F198" s="35">
        <f>F199</f>
        <v>1624</v>
      </c>
      <c r="G198" s="35"/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40"/>
      <c r="W198" s="45"/>
      <c r="X198" s="46"/>
      <c r="Y198" s="44"/>
    </row>
    <row r="199" spans="1:25" ht="31.5" outlineLevel="6">
      <c r="A199" s="58" t="s">
        <v>41</v>
      </c>
      <c r="B199" s="19" t="s">
        <v>83</v>
      </c>
      <c r="C199" s="19" t="s">
        <v>280</v>
      </c>
      <c r="D199" s="19" t="s">
        <v>5</v>
      </c>
      <c r="E199" s="59" t="s">
        <v>5</v>
      </c>
      <c r="F199" s="60">
        <f>F200</f>
        <v>1624</v>
      </c>
      <c r="G199" s="36">
        <f>G200</f>
        <v>1397.92</v>
      </c>
      <c r="H199" s="36">
        <f aca="true" t="shared" si="22" ref="H199:V199">H200</f>
        <v>0</v>
      </c>
      <c r="I199" s="36">
        <f t="shared" si="22"/>
        <v>0</v>
      </c>
      <c r="J199" s="36">
        <f t="shared" si="22"/>
        <v>0</v>
      </c>
      <c r="K199" s="36">
        <f t="shared" si="22"/>
        <v>0</v>
      </c>
      <c r="L199" s="36">
        <f t="shared" si="22"/>
        <v>0</v>
      </c>
      <c r="M199" s="36">
        <f t="shared" si="22"/>
        <v>0</v>
      </c>
      <c r="N199" s="36">
        <f t="shared" si="22"/>
        <v>0</v>
      </c>
      <c r="O199" s="36">
        <f t="shared" si="22"/>
        <v>0</v>
      </c>
      <c r="P199" s="36">
        <f t="shared" si="22"/>
        <v>0</v>
      </c>
      <c r="Q199" s="36">
        <f t="shared" si="22"/>
        <v>0</v>
      </c>
      <c r="R199" s="36">
        <f t="shared" si="22"/>
        <v>0</v>
      </c>
      <c r="S199" s="36">
        <f t="shared" si="22"/>
        <v>0</v>
      </c>
      <c r="T199" s="36">
        <f t="shared" si="22"/>
        <v>0</v>
      </c>
      <c r="U199" s="36">
        <f t="shared" si="22"/>
        <v>0</v>
      </c>
      <c r="V199" s="41">
        <f t="shared" si="22"/>
        <v>0</v>
      </c>
      <c r="W199" s="42"/>
      <c r="X199" s="43"/>
      <c r="Y199" s="44"/>
    </row>
    <row r="200" spans="1:25" ht="15.75" outlineLevel="6">
      <c r="A200" s="26" t="s">
        <v>117</v>
      </c>
      <c r="B200" s="6" t="s">
        <v>83</v>
      </c>
      <c r="C200" s="6" t="s">
        <v>280</v>
      </c>
      <c r="D200" s="6" t="s">
        <v>118</v>
      </c>
      <c r="E200" s="50" t="s">
        <v>18</v>
      </c>
      <c r="F200" s="36">
        <v>1624</v>
      </c>
      <c r="G200" s="36">
        <v>1397.92</v>
      </c>
      <c r="H200" s="37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38"/>
      <c r="W200" s="42"/>
      <c r="X200" s="47"/>
      <c r="Y200" s="44"/>
    </row>
    <row r="201" spans="1:22" s="27" customFormat="1" ht="32.25" customHeight="1" outlineLevel="6">
      <c r="A201" s="16" t="s">
        <v>58</v>
      </c>
      <c r="B201" s="17" t="s">
        <v>57</v>
      </c>
      <c r="C201" s="17" t="s">
        <v>252</v>
      </c>
      <c r="D201" s="17" t="s">
        <v>5</v>
      </c>
      <c r="E201" s="17"/>
      <c r="F201" s="18">
        <f aca="true" t="shared" si="23" ref="F201:F206">F202</f>
        <v>50</v>
      </c>
      <c r="G201" s="18">
        <f aca="true" t="shared" si="24" ref="G201:V201">G202</f>
        <v>0</v>
      </c>
      <c r="H201" s="18">
        <f t="shared" si="24"/>
        <v>0</v>
      </c>
      <c r="I201" s="18">
        <f t="shared" si="24"/>
        <v>0</v>
      </c>
      <c r="J201" s="18">
        <f t="shared" si="24"/>
        <v>0</v>
      </c>
      <c r="K201" s="18">
        <f t="shared" si="24"/>
        <v>0</v>
      </c>
      <c r="L201" s="18">
        <f t="shared" si="24"/>
        <v>0</v>
      </c>
      <c r="M201" s="18">
        <f t="shared" si="24"/>
        <v>0</v>
      </c>
      <c r="N201" s="18">
        <f t="shared" si="24"/>
        <v>0</v>
      </c>
      <c r="O201" s="18">
        <f t="shared" si="24"/>
        <v>0</v>
      </c>
      <c r="P201" s="18">
        <f t="shared" si="24"/>
        <v>0</v>
      </c>
      <c r="Q201" s="18">
        <f t="shared" si="24"/>
        <v>0</v>
      </c>
      <c r="R201" s="18">
        <f t="shared" si="24"/>
        <v>0</v>
      </c>
      <c r="S201" s="18">
        <f t="shared" si="24"/>
        <v>0</v>
      </c>
      <c r="T201" s="18">
        <f t="shared" si="24"/>
        <v>0</v>
      </c>
      <c r="U201" s="18">
        <f t="shared" si="24"/>
        <v>0</v>
      </c>
      <c r="V201" s="18">
        <f t="shared" si="24"/>
        <v>0</v>
      </c>
    </row>
    <row r="202" spans="1:22" s="27" customFormat="1" ht="48" customHeight="1" outlineLevel="3">
      <c r="A202" s="8" t="s">
        <v>34</v>
      </c>
      <c r="B202" s="9" t="s">
        <v>10</v>
      </c>
      <c r="C202" s="9" t="s">
        <v>252</v>
      </c>
      <c r="D202" s="9" t="s">
        <v>5</v>
      </c>
      <c r="E202" s="9"/>
      <c r="F202" s="10">
        <f t="shared" si="23"/>
        <v>50</v>
      </c>
      <c r="G202" s="10">
        <f aca="true" t="shared" si="25" ref="G202:V202">G204</f>
        <v>0</v>
      </c>
      <c r="H202" s="10">
        <f t="shared" si="25"/>
        <v>0</v>
      </c>
      <c r="I202" s="10">
        <f t="shared" si="25"/>
        <v>0</v>
      </c>
      <c r="J202" s="10">
        <f t="shared" si="25"/>
        <v>0</v>
      </c>
      <c r="K202" s="10">
        <f t="shared" si="25"/>
        <v>0</v>
      </c>
      <c r="L202" s="10">
        <f t="shared" si="25"/>
        <v>0</v>
      </c>
      <c r="M202" s="10">
        <f t="shared" si="25"/>
        <v>0</v>
      </c>
      <c r="N202" s="10">
        <f t="shared" si="25"/>
        <v>0</v>
      </c>
      <c r="O202" s="10">
        <f t="shared" si="25"/>
        <v>0</v>
      </c>
      <c r="P202" s="10">
        <f t="shared" si="25"/>
        <v>0</v>
      </c>
      <c r="Q202" s="10">
        <f t="shared" si="25"/>
        <v>0</v>
      </c>
      <c r="R202" s="10">
        <f t="shared" si="25"/>
        <v>0</v>
      </c>
      <c r="S202" s="10">
        <f t="shared" si="25"/>
        <v>0</v>
      </c>
      <c r="T202" s="10">
        <f t="shared" si="25"/>
        <v>0</v>
      </c>
      <c r="U202" s="10">
        <f t="shared" si="25"/>
        <v>0</v>
      </c>
      <c r="V202" s="10">
        <f t="shared" si="25"/>
        <v>0</v>
      </c>
    </row>
    <row r="203" spans="1:22" s="27" customFormat="1" ht="34.5" customHeight="1" outlineLevel="3">
      <c r="A203" s="22" t="s">
        <v>137</v>
      </c>
      <c r="B203" s="9" t="s">
        <v>10</v>
      </c>
      <c r="C203" s="9" t="s">
        <v>253</v>
      </c>
      <c r="D203" s="9" t="s">
        <v>5</v>
      </c>
      <c r="E203" s="9"/>
      <c r="F203" s="10">
        <f t="shared" si="23"/>
        <v>50</v>
      </c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  <c r="S203" s="10"/>
      <c r="T203" s="10"/>
      <c r="U203" s="10"/>
      <c r="V203" s="10"/>
    </row>
    <row r="204" spans="1:22" s="27" customFormat="1" ht="30.75" customHeight="1" outlineLevel="3">
      <c r="A204" s="22" t="s">
        <v>139</v>
      </c>
      <c r="B204" s="12" t="s">
        <v>10</v>
      </c>
      <c r="C204" s="12" t="s">
        <v>254</v>
      </c>
      <c r="D204" s="12" t="s">
        <v>5</v>
      </c>
      <c r="E204" s="12"/>
      <c r="F204" s="13">
        <f t="shared" si="23"/>
        <v>50</v>
      </c>
      <c r="G204" s="13">
        <f aca="true" t="shared" si="26" ref="G204:V205">G205</f>
        <v>0</v>
      </c>
      <c r="H204" s="13">
        <f t="shared" si="26"/>
        <v>0</v>
      </c>
      <c r="I204" s="13">
        <f t="shared" si="26"/>
        <v>0</v>
      </c>
      <c r="J204" s="13">
        <f t="shared" si="26"/>
        <v>0</v>
      </c>
      <c r="K204" s="13">
        <f t="shared" si="26"/>
        <v>0</v>
      </c>
      <c r="L204" s="13">
        <f t="shared" si="26"/>
        <v>0</v>
      </c>
      <c r="M204" s="13">
        <f t="shared" si="26"/>
        <v>0</v>
      </c>
      <c r="N204" s="13">
        <f t="shared" si="26"/>
        <v>0</v>
      </c>
      <c r="O204" s="13">
        <f t="shared" si="26"/>
        <v>0</v>
      </c>
      <c r="P204" s="13">
        <f t="shared" si="26"/>
        <v>0</v>
      </c>
      <c r="Q204" s="13">
        <f t="shared" si="26"/>
        <v>0</v>
      </c>
      <c r="R204" s="13">
        <f t="shared" si="26"/>
        <v>0</v>
      </c>
      <c r="S204" s="13">
        <f t="shared" si="26"/>
        <v>0</v>
      </c>
      <c r="T204" s="13">
        <f t="shared" si="26"/>
        <v>0</v>
      </c>
      <c r="U204" s="13">
        <f t="shared" si="26"/>
        <v>0</v>
      </c>
      <c r="V204" s="13">
        <f t="shared" si="26"/>
        <v>0</v>
      </c>
    </row>
    <row r="205" spans="1:22" s="27" customFormat="1" ht="32.25" customHeight="1" outlineLevel="4">
      <c r="A205" s="55" t="s">
        <v>154</v>
      </c>
      <c r="B205" s="19" t="s">
        <v>10</v>
      </c>
      <c r="C205" s="19" t="s">
        <v>281</v>
      </c>
      <c r="D205" s="19" t="s">
        <v>5</v>
      </c>
      <c r="E205" s="19"/>
      <c r="F205" s="20">
        <f t="shared" si="23"/>
        <v>50</v>
      </c>
      <c r="G205" s="7">
        <f t="shared" si="26"/>
        <v>0</v>
      </c>
      <c r="H205" s="7">
        <f t="shared" si="26"/>
        <v>0</v>
      </c>
      <c r="I205" s="7">
        <f t="shared" si="26"/>
        <v>0</v>
      </c>
      <c r="J205" s="7">
        <f t="shared" si="26"/>
        <v>0</v>
      </c>
      <c r="K205" s="7">
        <f t="shared" si="26"/>
        <v>0</v>
      </c>
      <c r="L205" s="7">
        <f t="shared" si="26"/>
        <v>0</v>
      </c>
      <c r="M205" s="7">
        <f t="shared" si="26"/>
        <v>0</v>
      </c>
      <c r="N205" s="7">
        <f t="shared" si="26"/>
        <v>0</v>
      </c>
      <c r="O205" s="7">
        <f t="shared" si="26"/>
        <v>0</v>
      </c>
      <c r="P205" s="7">
        <f t="shared" si="26"/>
        <v>0</v>
      </c>
      <c r="Q205" s="7">
        <f t="shared" si="26"/>
        <v>0</v>
      </c>
      <c r="R205" s="7">
        <f t="shared" si="26"/>
        <v>0</v>
      </c>
      <c r="S205" s="7">
        <f t="shared" si="26"/>
        <v>0</v>
      </c>
      <c r="T205" s="7">
        <f t="shared" si="26"/>
        <v>0</v>
      </c>
      <c r="U205" s="7">
        <f t="shared" si="26"/>
        <v>0</v>
      </c>
      <c r="V205" s="7">
        <f t="shared" si="26"/>
        <v>0</v>
      </c>
    </row>
    <row r="206" spans="1:22" s="27" customFormat="1" ht="15.75" outlineLevel="5">
      <c r="A206" s="5" t="s">
        <v>95</v>
      </c>
      <c r="B206" s="6" t="s">
        <v>10</v>
      </c>
      <c r="C206" s="6" t="s">
        <v>281</v>
      </c>
      <c r="D206" s="6" t="s">
        <v>96</v>
      </c>
      <c r="E206" s="6"/>
      <c r="F206" s="7">
        <f t="shared" si="23"/>
        <v>50</v>
      </c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</row>
    <row r="207" spans="1:22" s="27" customFormat="1" ht="31.5" outlineLevel="5">
      <c r="A207" s="52" t="s">
        <v>99</v>
      </c>
      <c r="B207" s="53" t="s">
        <v>10</v>
      </c>
      <c r="C207" s="53" t="s">
        <v>281</v>
      </c>
      <c r="D207" s="53" t="s">
        <v>100</v>
      </c>
      <c r="E207" s="53"/>
      <c r="F207" s="54">
        <v>50</v>
      </c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</row>
    <row r="208" spans="1:22" s="27" customFormat="1" ht="18.75" outlineLevel="6">
      <c r="A208" s="16" t="s">
        <v>56</v>
      </c>
      <c r="B208" s="17" t="s">
        <v>55</v>
      </c>
      <c r="C208" s="17" t="s">
        <v>252</v>
      </c>
      <c r="D208" s="17" t="s">
        <v>5</v>
      </c>
      <c r="E208" s="17"/>
      <c r="F208" s="86">
        <f>F218+F238+F209</f>
        <v>27713.41076</v>
      </c>
      <c r="G208" s="18" t="e">
        <f aca="true" t="shared" si="27" ref="G208:V208">G218+G238</f>
        <v>#REF!</v>
      </c>
      <c r="H208" s="18" t="e">
        <f t="shared" si="27"/>
        <v>#REF!</v>
      </c>
      <c r="I208" s="18" t="e">
        <f t="shared" si="27"/>
        <v>#REF!</v>
      </c>
      <c r="J208" s="18" t="e">
        <f t="shared" si="27"/>
        <v>#REF!</v>
      </c>
      <c r="K208" s="18" t="e">
        <f t="shared" si="27"/>
        <v>#REF!</v>
      </c>
      <c r="L208" s="18" t="e">
        <f t="shared" si="27"/>
        <v>#REF!</v>
      </c>
      <c r="M208" s="18" t="e">
        <f t="shared" si="27"/>
        <v>#REF!</v>
      </c>
      <c r="N208" s="18" t="e">
        <f t="shared" si="27"/>
        <v>#REF!</v>
      </c>
      <c r="O208" s="18" t="e">
        <f t="shared" si="27"/>
        <v>#REF!</v>
      </c>
      <c r="P208" s="18" t="e">
        <f t="shared" si="27"/>
        <v>#REF!</v>
      </c>
      <c r="Q208" s="18" t="e">
        <f t="shared" si="27"/>
        <v>#REF!</v>
      </c>
      <c r="R208" s="18" t="e">
        <f t="shared" si="27"/>
        <v>#REF!</v>
      </c>
      <c r="S208" s="18" t="e">
        <f t="shared" si="27"/>
        <v>#REF!</v>
      </c>
      <c r="T208" s="18" t="e">
        <f t="shared" si="27"/>
        <v>#REF!</v>
      </c>
      <c r="U208" s="18" t="e">
        <f t="shared" si="27"/>
        <v>#REF!</v>
      </c>
      <c r="V208" s="18" t="e">
        <f t="shared" si="27"/>
        <v>#REF!</v>
      </c>
    </row>
    <row r="209" spans="1:22" s="27" customFormat="1" ht="18.75" outlineLevel="6">
      <c r="A209" s="75" t="s">
        <v>215</v>
      </c>
      <c r="B209" s="9" t="s">
        <v>217</v>
      </c>
      <c r="C209" s="9" t="s">
        <v>252</v>
      </c>
      <c r="D209" s="9" t="s">
        <v>5</v>
      </c>
      <c r="E209" s="9"/>
      <c r="F209" s="87">
        <f>F210</f>
        <v>1644.64</v>
      </c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</row>
    <row r="210" spans="1:22" s="27" customFormat="1" ht="31.5" outlineLevel="6">
      <c r="A210" s="22" t="s">
        <v>137</v>
      </c>
      <c r="B210" s="9" t="s">
        <v>217</v>
      </c>
      <c r="C210" s="9" t="s">
        <v>253</v>
      </c>
      <c r="D210" s="9" t="s">
        <v>5</v>
      </c>
      <c r="E210" s="9"/>
      <c r="F210" s="87">
        <f>F211</f>
        <v>1644.64</v>
      </c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</row>
    <row r="211" spans="1:22" s="27" customFormat="1" ht="31.5" outlineLevel="6">
      <c r="A211" s="22" t="s">
        <v>139</v>
      </c>
      <c r="B211" s="9" t="s">
        <v>217</v>
      </c>
      <c r="C211" s="9" t="s">
        <v>254</v>
      </c>
      <c r="D211" s="9" t="s">
        <v>5</v>
      </c>
      <c r="E211" s="9"/>
      <c r="F211" s="87">
        <f>F215+F212</f>
        <v>1644.64</v>
      </c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</row>
    <row r="212" spans="1:22" s="27" customFormat="1" ht="47.25" outlineLevel="6">
      <c r="A212" s="69" t="s">
        <v>391</v>
      </c>
      <c r="B212" s="19" t="s">
        <v>217</v>
      </c>
      <c r="C212" s="19" t="s">
        <v>390</v>
      </c>
      <c r="D212" s="19" t="s">
        <v>5</v>
      </c>
      <c r="E212" s="19"/>
      <c r="F212" s="89">
        <f>F213</f>
        <v>1243.68</v>
      </c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</row>
    <row r="213" spans="1:22" s="27" customFormat="1" ht="18.75" outlineLevel="6">
      <c r="A213" s="5" t="s">
        <v>95</v>
      </c>
      <c r="B213" s="6" t="s">
        <v>217</v>
      </c>
      <c r="C213" s="6" t="s">
        <v>390</v>
      </c>
      <c r="D213" s="6" t="s">
        <v>96</v>
      </c>
      <c r="E213" s="6"/>
      <c r="F213" s="90">
        <f>F214</f>
        <v>1243.68</v>
      </c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</row>
    <row r="214" spans="1:22" s="27" customFormat="1" ht="31.5" outlineLevel="6">
      <c r="A214" s="52" t="s">
        <v>99</v>
      </c>
      <c r="B214" s="104" t="s">
        <v>217</v>
      </c>
      <c r="C214" s="104" t="s">
        <v>390</v>
      </c>
      <c r="D214" s="104" t="s">
        <v>100</v>
      </c>
      <c r="E214" s="104"/>
      <c r="F214" s="105">
        <v>1243.68</v>
      </c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</row>
    <row r="215" spans="1:22" s="27" customFormat="1" ht="47.25" outlineLevel="6">
      <c r="A215" s="69" t="s">
        <v>216</v>
      </c>
      <c r="B215" s="19" t="s">
        <v>217</v>
      </c>
      <c r="C215" s="19" t="s">
        <v>282</v>
      </c>
      <c r="D215" s="19" t="s">
        <v>5</v>
      </c>
      <c r="E215" s="19"/>
      <c r="F215" s="89">
        <f>F216</f>
        <v>400.96</v>
      </c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</row>
    <row r="216" spans="1:22" s="27" customFormat="1" ht="18.75" outlineLevel="6">
      <c r="A216" s="5" t="s">
        <v>95</v>
      </c>
      <c r="B216" s="6" t="s">
        <v>217</v>
      </c>
      <c r="C216" s="6" t="s">
        <v>282</v>
      </c>
      <c r="D216" s="6" t="s">
        <v>96</v>
      </c>
      <c r="E216" s="6"/>
      <c r="F216" s="90">
        <f>F217</f>
        <v>400.96</v>
      </c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</row>
    <row r="217" spans="1:22" s="27" customFormat="1" ht="31.5" outlineLevel="6">
      <c r="A217" s="52" t="s">
        <v>99</v>
      </c>
      <c r="B217" s="53" t="s">
        <v>217</v>
      </c>
      <c r="C217" s="53" t="s">
        <v>282</v>
      </c>
      <c r="D217" s="53" t="s">
        <v>100</v>
      </c>
      <c r="E217" s="53"/>
      <c r="F217" s="91">
        <v>400.96</v>
      </c>
      <c r="G217" s="18"/>
      <c r="H217" s="18"/>
      <c r="I217" s="18"/>
      <c r="J217" s="18"/>
      <c r="K217" s="18"/>
      <c r="L217" s="18"/>
      <c r="M217" s="18"/>
      <c r="N217" s="18"/>
      <c r="O217" s="18"/>
      <c r="P217" s="18"/>
      <c r="Q217" s="18"/>
      <c r="R217" s="18"/>
      <c r="S217" s="18"/>
      <c r="T217" s="18"/>
      <c r="U217" s="18"/>
      <c r="V217" s="18"/>
    </row>
    <row r="218" spans="1:22" s="27" customFormat="1" ht="15.75" outlineLevel="6">
      <c r="A218" s="22" t="s">
        <v>62</v>
      </c>
      <c r="B218" s="9" t="s">
        <v>61</v>
      </c>
      <c r="C218" s="9" t="s">
        <v>252</v>
      </c>
      <c r="D218" s="9" t="s">
        <v>5</v>
      </c>
      <c r="E218" s="9"/>
      <c r="F218" s="87">
        <f>F219+F231</f>
        <v>25702.52776</v>
      </c>
      <c r="G218" s="10">
        <f aca="true" t="shared" si="28" ref="G218:V218">G219</f>
        <v>0</v>
      </c>
      <c r="H218" s="10">
        <f t="shared" si="28"/>
        <v>0</v>
      </c>
      <c r="I218" s="10">
        <f t="shared" si="28"/>
        <v>0</v>
      </c>
      <c r="J218" s="10">
        <f t="shared" si="28"/>
        <v>0</v>
      </c>
      <c r="K218" s="10">
        <f t="shared" si="28"/>
        <v>0</v>
      </c>
      <c r="L218" s="10">
        <f t="shared" si="28"/>
        <v>0</v>
      </c>
      <c r="M218" s="10">
        <f t="shared" si="28"/>
        <v>0</v>
      </c>
      <c r="N218" s="10">
        <f t="shared" si="28"/>
        <v>0</v>
      </c>
      <c r="O218" s="10">
        <f t="shared" si="28"/>
        <v>0</v>
      </c>
      <c r="P218" s="10">
        <f t="shared" si="28"/>
        <v>0</v>
      </c>
      <c r="Q218" s="10">
        <f t="shared" si="28"/>
        <v>0</v>
      </c>
      <c r="R218" s="10">
        <f t="shared" si="28"/>
        <v>0</v>
      </c>
      <c r="S218" s="10">
        <f t="shared" si="28"/>
        <v>0</v>
      </c>
      <c r="T218" s="10">
        <f t="shared" si="28"/>
        <v>0</v>
      </c>
      <c r="U218" s="10">
        <f t="shared" si="28"/>
        <v>0</v>
      </c>
      <c r="V218" s="10">
        <f t="shared" si="28"/>
        <v>0</v>
      </c>
    </row>
    <row r="219" spans="1:22" s="27" customFormat="1" ht="63" outlineLevel="6">
      <c r="A219" s="8" t="s">
        <v>400</v>
      </c>
      <c r="B219" s="12" t="s">
        <v>61</v>
      </c>
      <c r="C219" s="12" t="s">
        <v>283</v>
      </c>
      <c r="D219" s="12" t="s">
        <v>5</v>
      </c>
      <c r="E219" s="12"/>
      <c r="F219" s="93">
        <f>F220+F228+F223+F226</f>
        <v>22597.52776</v>
      </c>
      <c r="G219" s="13">
        <f aca="true" t="shared" si="29" ref="G219:V219">G220</f>
        <v>0</v>
      </c>
      <c r="H219" s="13">
        <f t="shared" si="29"/>
        <v>0</v>
      </c>
      <c r="I219" s="13">
        <f t="shared" si="29"/>
        <v>0</v>
      </c>
      <c r="J219" s="13">
        <f t="shared" si="29"/>
        <v>0</v>
      </c>
      <c r="K219" s="13">
        <f t="shared" si="29"/>
        <v>0</v>
      </c>
      <c r="L219" s="13">
        <f t="shared" si="29"/>
        <v>0</v>
      </c>
      <c r="M219" s="13">
        <f t="shared" si="29"/>
        <v>0</v>
      </c>
      <c r="N219" s="13">
        <f t="shared" si="29"/>
        <v>0</v>
      </c>
      <c r="O219" s="13">
        <f t="shared" si="29"/>
        <v>0</v>
      </c>
      <c r="P219" s="13">
        <f t="shared" si="29"/>
        <v>0</v>
      </c>
      <c r="Q219" s="13">
        <f t="shared" si="29"/>
        <v>0</v>
      </c>
      <c r="R219" s="13">
        <f t="shared" si="29"/>
        <v>0</v>
      </c>
      <c r="S219" s="13">
        <f t="shared" si="29"/>
        <v>0</v>
      </c>
      <c r="T219" s="13">
        <f t="shared" si="29"/>
        <v>0</v>
      </c>
      <c r="U219" s="13">
        <f t="shared" si="29"/>
        <v>0</v>
      </c>
      <c r="V219" s="13">
        <f t="shared" si="29"/>
        <v>0</v>
      </c>
    </row>
    <row r="220" spans="1:22" s="27" customFormat="1" ht="51.75" customHeight="1" outlineLevel="6">
      <c r="A220" s="55" t="s">
        <v>155</v>
      </c>
      <c r="B220" s="19" t="s">
        <v>61</v>
      </c>
      <c r="C220" s="19" t="s">
        <v>284</v>
      </c>
      <c r="D220" s="19" t="s">
        <v>5</v>
      </c>
      <c r="E220" s="19"/>
      <c r="F220" s="89">
        <f>F221</f>
        <v>3997.52776</v>
      </c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</row>
    <row r="221" spans="1:22" s="27" customFormat="1" ht="15.75" outlineLevel="6">
      <c r="A221" s="5" t="s">
        <v>95</v>
      </c>
      <c r="B221" s="6" t="s">
        <v>61</v>
      </c>
      <c r="C221" s="6" t="s">
        <v>284</v>
      </c>
      <c r="D221" s="6" t="s">
        <v>96</v>
      </c>
      <c r="E221" s="6"/>
      <c r="F221" s="90">
        <f>F222</f>
        <v>3997.52776</v>
      </c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</row>
    <row r="222" spans="1:22" s="27" customFormat="1" ht="31.5" outlineLevel="6">
      <c r="A222" s="52" t="s">
        <v>99</v>
      </c>
      <c r="B222" s="53" t="s">
        <v>61</v>
      </c>
      <c r="C222" s="53" t="s">
        <v>284</v>
      </c>
      <c r="D222" s="53" t="s">
        <v>100</v>
      </c>
      <c r="E222" s="53"/>
      <c r="F222" s="91">
        <v>3997.52776</v>
      </c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</row>
    <row r="223" spans="1:22" s="27" customFormat="1" ht="49.5" customHeight="1" outlineLevel="6">
      <c r="A223" s="55" t="s">
        <v>224</v>
      </c>
      <c r="B223" s="19" t="s">
        <v>61</v>
      </c>
      <c r="C223" s="19" t="s">
        <v>285</v>
      </c>
      <c r="D223" s="19" t="s">
        <v>5</v>
      </c>
      <c r="E223" s="19"/>
      <c r="F223" s="89">
        <f>F224</f>
        <v>9103.56</v>
      </c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</row>
    <row r="224" spans="1:22" s="27" customFormat="1" ht="15.75" outlineLevel="6">
      <c r="A224" s="5" t="s">
        <v>95</v>
      </c>
      <c r="B224" s="6" t="s">
        <v>61</v>
      </c>
      <c r="C224" s="6" t="s">
        <v>285</v>
      </c>
      <c r="D224" s="6" t="s">
        <v>96</v>
      </c>
      <c r="E224" s="6"/>
      <c r="F224" s="90">
        <f>F225</f>
        <v>9103.56</v>
      </c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</row>
    <row r="225" spans="1:22" s="27" customFormat="1" ht="31.5" outlineLevel="6">
      <c r="A225" s="52" t="s">
        <v>99</v>
      </c>
      <c r="B225" s="53" t="s">
        <v>61</v>
      </c>
      <c r="C225" s="53" t="s">
        <v>285</v>
      </c>
      <c r="D225" s="53" t="s">
        <v>100</v>
      </c>
      <c r="E225" s="53"/>
      <c r="F225" s="91">
        <v>9103.56</v>
      </c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</row>
    <row r="226" spans="1:22" s="27" customFormat="1" ht="63" outlineLevel="6">
      <c r="A226" s="55" t="s">
        <v>225</v>
      </c>
      <c r="B226" s="19" t="s">
        <v>61</v>
      </c>
      <c r="C226" s="19" t="s">
        <v>286</v>
      </c>
      <c r="D226" s="19" t="s">
        <v>5</v>
      </c>
      <c r="E226" s="19"/>
      <c r="F226" s="89">
        <f>F227</f>
        <v>4996.44</v>
      </c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</row>
    <row r="227" spans="1:22" s="27" customFormat="1" ht="15.75" outlineLevel="6">
      <c r="A227" s="52" t="s">
        <v>121</v>
      </c>
      <c r="B227" s="53" t="s">
        <v>61</v>
      </c>
      <c r="C227" s="53" t="s">
        <v>286</v>
      </c>
      <c r="D227" s="53" t="s">
        <v>120</v>
      </c>
      <c r="E227" s="53"/>
      <c r="F227" s="91">
        <v>4996.44</v>
      </c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</row>
    <row r="228" spans="1:22" s="27" customFormat="1" ht="31.5" outlineLevel="6">
      <c r="A228" s="92" t="s">
        <v>208</v>
      </c>
      <c r="B228" s="19" t="s">
        <v>61</v>
      </c>
      <c r="C228" s="19" t="s">
        <v>287</v>
      </c>
      <c r="D228" s="19" t="s">
        <v>5</v>
      </c>
      <c r="E228" s="19"/>
      <c r="F228" s="89">
        <f>F229</f>
        <v>4500</v>
      </c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</row>
    <row r="229" spans="1:22" s="27" customFormat="1" ht="15.75" outlineLevel="6">
      <c r="A229" s="5" t="s">
        <v>95</v>
      </c>
      <c r="B229" s="6" t="s">
        <v>61</v>
      </c>
      <c r="C229" s="6" t="s">
        <v>287</v>
      </c>
      <c r="D229" s="6" t="s">
        <v>96</v>
      </c>
      <c r="E229" s="6"/>
      <c r="F229" s="90">
        <f>F230</f>
        <v>4500</v>
      </c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</row>
    <row r="230" spans="1:22" s="27" customFormat="1" ht="31.5" outlineLevel="6">
      <c r="A230" s="52" t="s">
        <v>99</v>
      </c>
      <c r="B230" s="53" t="s">
        <v>61</v>
      </c>
      <c r="C230" s="53" t="s">
        <v>287</v>
      </c>
      <c r="D230" s="53" t="s">
        <v>100</v>
      </c>
      <c r="E230" s="53"/>
      <c r="F230" s="91">
        <v>4500</v>
      </c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</row>
    <row r="231" spans="1:22" s="27" customFormat="1" ht="47.25" outlineLevel="6">
      <c r="A231" s="8" t="s">
        <v>401</v>
      </c>
      <c r="B231" s="9" t="s">
        <v>61</v>
      </c>
      <c r="C231" s="9" t="s">
        <v>288</v>
      </c>
      <c r="D231" s="9" t="s">
        <v>5</v>
      </c>
      <c r="E231" s="9"/>
      <c r="F231" s="87">
        <f>F232+F235</f>
        <v>3105</v>
      </c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</row>
    <row r="232" spans="1:22" s="27" customFormat="1" ht="47.25" outlineLevel="6">
      <c r="A232" s="55" t="s">
        <v>159</v>
      </c>
      <c r="B232" s="19" t="s">
        <v>61</v>
      </c>
      <c r="C232" s="19" t="s">
        <v>294</v>
      </c>
      <c r="D232" s="19" t="s">
        <v>5</v>
      </c>
      <c r="E232" s="19"/>
      <c r="F232" s="20">
        <f>F233</f>
        <v>621</v>
      </c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</row>
    <row r="233" spans="1:22" s="27" customFormat="1" ht="15.75" outlineLevel="6">
      <c r="A233" s="5" t="s">
        <v>95</v>
      </c>
      <c r="B233" s="6" t="s">
        <v>61</v>
      </c>
      <c r="C233" s="6" t="s">
        <v>294</v>
      </c>
      <c r="D233" s="6" t="s">
        <v>96</v>
      </c>
      <c r="E233" s="6"/>
      <c r="F233" s="7">
        <f>F234</f>
        <v>621</v>
      </c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</row>
    <row r="234" spans="1:22" s="27" customFormat="1" ht="15.75" outlineLevel="6">
      <c r="A234" s="52" t="s">
        <v>95</v>
      </c>
      <c r="B234" s="53" t="s">
        <v>61</v>
      </c>
      <c r="C234" s="53" t="s">
        <v>294</v>
      </c>
      <c r="D234" s="53" t="s">
        <v>100</v>
      </c>
      <c r="E234" s="53"/>
      <c r="F234" s="54">
        <v>621</v>
      </c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</row>
    <row r="235" spans="1:22" s="27" customFormat="1" ht="78.75" outlineLevel="6">
      <c r="A235" s="92" t="s">
        <v>209</v>
      </c>
      <c r="B235" s="19" t="s">
        <v>61</v>
      </c>
      <c r="C235" s="19" t="s">
        <v>289</v>
      </c>
      <c r="D235" s="19" t="s">
        <v>5</v>
      </c>
      <c r="E235" s="19"/>
      <c r="F235" s="89">
        <f>F236</f>
        <v>2484</v>
      </c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</row>
    <row r="236" spans="1:22" s="27" customFormat="1" ht="15.75" outlineLevel="6">
      <c r="A236" s="5" t="s">
        <v>95</v>
      </c>
      <c r="B236" s="6" t="s">
        <v>61</v>
      </c>
      <c r="C236" s="6" t="s">
        <v>289</v>
      </c>
      <c r="D236" s="6" t="s">
        <v>96</v>
      </c>
      <c r="E236" s="6"/>
      <c r="F236" s="90">
        <f>F237</f>
        <v>2484</v>
      </c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</row>
    <row r="237" spans="1:22" s="27" customFormat="1" ht="31.5" outlineLevel="6">
      <c r="A237" s="52" t="s">
        <v>99</v>
      </c>
      <c r="B237" s="53" t="s">
        <v>61</v>
      </c>
      <c r="C237" s="53" t="s">
        <v>289</v>
      </c>
      <c r="D237" s="53" t="s">
        <v>100</v>
      </c>
      <c r="E237" s="53"/>
      <c r="F237" s="91">
        <v>2484</v>
      </c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</row>
    <row r="238" spans="1:22" s="27" customFormat="1" ht="15.75" outlineLevel="3">
      <c r="A238" s="8" t="s">
        <v>35</v>
      </c>
      <c r="B238" s="9" t="s">
        <v>11</v>
      </c>
      <c r="C238" s="9" t="s">
        <v>252</v>
      </c>
      <c r="D238" s="9" t="s">
        <v>5</v>
      </c>
      <c r="E238" s="9"/>
      <c r="F238" s="87">
        <f>F239+F244</f>
        <v>366.243</v>
      </c>
      <c r="G238" s="10" t="e">
        <f>G241+#REF!+G244+#REF!</f>
        <v>#REF!</v>
      </c>
      <c r="H238" s="10" t="e">
        <f>H241+#REF!+H244+#REF!</f>
        <v>#REF!</v>
      </c>
      <c r="I238" s="10" t="e">
        <f>I241+#REF!+I244+#REF!</f>
        <v>#REF!</v>
      </c>
      <c r="J238" s="10" t="e">
        <f>J241+#REF!+J244+#REF!</f>
        <v>#REF!</v>
      </c>
      <c r="K238" s="10" t="e">
        <f>K241+#REF!+K244+#REF!</f>
        <v>#REF!</v>
      </c>
      <c r="L238" s="10" t="e">
        <f>L241+#REF!+L244+#REF!</f>
        <v>#REF!</v>
      </c>
      <c r="M238" s="10" t="e">
        <f>M241+#REF!+M244+#REF!</f>
        <v>#REF!</v>
      </c>
      <c r="N238" s="10" t="e">
        <f>N241+#REF!+N244+#REF!</f>
        <v>#REF!</v>
      </c>
      <c r="O238" s="10" t="e">
        <f>O241+#REF!+O244+#REF!</f>
        <v>#REF!</v>
      </c>
      <c r="P238" s="10" t="e">
        <f>P241+#REF!+P244+#REF!</f>
        <v>#REF!</v>
      </c>
      <c r="Q238" s="10" t="e">
        <f>Q241+#REF!+Q244+#REF!</f>
        <v>#REF!</v>
      </c>
      <c r="R238" s="10" t="e">
        <f>R241+#REF!+R244+#REF!</f>
        <v>#REF!</v>
      </c>
      <c r="S238" s="10" t="e">
        <f>S241+#REF!+S244+#REF!</f>
        <v>#REF!</v>
      </c>
      <c r="T238" s="10" t="e">
        <f>T241+#REF!+T244+#REF!</f>
        <v>#REF!</v>
      </c>
      <c r="U238" s="10" t="e">
        <f>U241+#REF!+U244+#REF!</f>
        <v>#REF!</v>
      </c>
      <c r="V238" s="10" t="e">
        <f>V241+#REF!+V244+#REF!</f>
        <v>#REF!</v>
      </c>
    </row>
    <row r="239" spans="1:22" s="27" customFormat="1" ht="31.5" outlineLevel="3">
      <c r="A239" s="22" t="s">
        <v>137</v>
      </c>
      <c r="B239" s="9" t="s">
        <v>11</v>
      </c>
      <c r="C239" s="9" t="s">
        <v>253</v>
      </c>
      <c r="D239" s="9" t="s">
        <v>5</v>
      </c>
      <c r="E239" s="9"/>
      <c r="F239" s="87">
        <f>F240</f>
        <v>230</v>
      </c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  <c r="S239" s="10"/>
      <c r="T239" s="10"/>
      <c r="U239" s="10"/>
      <c r="V239" s="10"/>
    </row>
    <row r="240" spans="1:22" s="27" customFormat="1" ht="31.5" outlineLevel="3">
      <c r="A240" s="22" t="s">
        <v>139</v>
      </c>
      <c r="B240" s="9" t="s">
        <v>11</v>
      </c>
      <c r="C240" s="9" t="s">
        <v>253</v>
      </c>
      <c r="D240" s="9" t="s">
        <v>5</v>
      </c>
      <c r="E240" s="9"/>
      <c r="F240" s="87">
        <f>F241</f>
        <v>230</v>
      </c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  <c r="S240" s="10"/>
      <c r="T240" s="10"/>
      <c r="U240" s="10"/>
      <c r="V240" s="10"/>
    </row>
    <row r="241" spans="1:22" s="27" customFormat="1" ht="33" customHeight="1" outlineLevel="4">
      <c r="A241" s="69" t="s">
        <v>156</v>
      </c>
      <c r="B241" s="67" t="s">
        <v>11</v>
      </c>
      <c r="C241" s="67" t="s">
        <v>290</v>
      </c>
      <c r="D241" s="67" t="s">
        <v>5</v>
      </c>
      <c r="E241" s="67"/>
      <c r="F241" s="95">
        <f>F242</f>
        <v>230</v>
      </c>
      <c r="G241" s="13">
        <f aca="true" t="shared" si="30" ref="G241:V241">G242</f>
        <v>0</v>
      </c>
      <c r="H241" s="13">
        <f t="shared" si="30"/>
        <v>0</v>
      </c>
      <c r="I241" s="13">
        <f t="shared" si="30"/>
        <v>0</v>
      </c>
      <c r="J241" s="13">
        <f t="shared" si="30"/>
        <v>0</v>
      </c>
      <c r="K241" s="13">
        <f t="shared" si="30"/>
        <v>0</v>
      </c>
      <c r="L241" s="13">
        <f t="shared" si="30"/>
        <v>0</v>
      </c>
      <c r="M241" s="13">
        <f t="shared" si="30"/>
        <v>0</v>
      </c>
      <c r="N241" s="13">
        <f t="shared" si="30"/>
        <v>0</v>
      </c>
      <c r="O241" s="13">
        <f t="shared" si="30"/>
        <v>0</v>
      </c>
      <c r="P241" s="13">
        <f t="shared" si="30"/>
        <v>0</v>
      </c>
      <c r="Q241" s="13">
        <f t="shared" si="30"/>
        <v>0</v>
      </c>
      <c r="R241" s="13">
        <f t="shared" si="30"/>
        <v>0</v>
      </c>
      <c r="S241" s="13">
        <f t="shared" si="30"/>
        <v>0</v>
      </c>
      <c r="T241" s="13">
        <f t="shared" si="30"/>
        <v>0</v>
      </c>
      <c r="U241" s="13">
        <f t="shared" si="30"/>
        <v>0</v>
      </c>
      <c r="V241" s="13">
        <f t="shared" si="30"/>
        <v>0</v>
      </c>
    </row>
    <row r="242" spans="1:22" s="27" customFormat="1" ht="15.75" outlineLevel="5">
      <c r="A242" s="5" t="s">
        <v>95</v>
      </c>
      <c r="B242" s="6" t="s">
        <v>11</v>
      </c>
      <c r="C242" s="6" t="s">
        <v>290</v>
      </c>
      <c r="D242" s="6" t="s">
        <v>96</v>
      </c>
      <c r="E242" s="6"/>
      <c r="F242" s="90">
        <f>F243</f>
        <v>230</v>
      </c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</row>
    <row r="243" spans="1:22" s="27" customFormat="1" ht="31.5" outlineLevel="5">
      <c r="A243" s="52" t="s">
        <v>99</v>
      </c>
      <c r="B243" s="53" t="s">
        <v>11</v>
      </c>
      <c r="C243" s="53" t="s">
        <v>290</v>
      </c>
      <c r="D243" s="53" t="s">
        <v>100</v>
      </c>
      <c r="E243" s="53"/>
      <c r="F243" s="91">
        <v>230</v>
      </c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</row>
    <row r="244" spans="1:22" s="27" customFormat="1" ht="15.75" outlineLevel="5">
      <c r="A244" s="14" t="s">
        <v>148</v>
      </c>
      <c r="B244" s="9" t="s">
        <v>11</v>
      </c>
      <c r="C244" s="9" t="s">
        <v>252</v>
      </c>
      <c r="D244" s="9" t="s">
        <v>5</v>
      </c>
      <c r="E244" s="9"/>
      <c r="F244" s="87">
        <f>F245+F251</f>
        <v>136.243</v>
      </c>
      <c r="G244" s="10" t="e">
        <f>#REF!</f>
        <v>#REF!</v>
      </c>
      <c r="H244" s="10" t="e">
        <f>#REF!</f>
        <v>#REF!</v>
      </c>
      <c r="I244" s="10" t="e">
        <f>#REF!</f>
        <v>#REF!</v>
      </c>
      <c r="J244" s="10" t="e">
        <f>#REF!</f>
        <v>#REF!</v>
      </c>
      <c r="K244" s="10" t="e">
        <f>#REF!</f>
        <v>#REF!</v>
      </c>
      <c r="L244" s="10" t="e">
        <f>#REF!</f>
        <v>#REF!</v>
      </c>
      <c r="M244" s="10" t="e">
        <f>#REF!</f>
        <v>#REF!</v>
      </c>
      <c r="N244" s="10" t="e">
        <f>#REF!</f>
        <v>#REF!</v>
      </c>
      <c r="O244" s="10" t="e">
        <f>#REF!</f>
        <v>#REF!</v>
      </c>
      <c r="P244" s="10" t="e">
        <f>#REF!</f>
        <v>#REF!</v>
      </c>
      <c r="Q244" s="10" t="e">
        <f>#REF!</f>
        <v>#REF!</v>
      </c>
      <c r="R244" s="10" t="e">
        <f>#REF!</f>
        <v>#REF!</v>
      </c>
      <c r="S244" s="10" t="e">
        <f>#REF!</f>
        <v>#REF!</v>
      </c>
      <c r="T244" s="10" t="e">
        <f>#REF!</f>
        <v>#REF!</v>
      </c>
      <c r="U244" s="10" t="e">
        <f>#REF!</f>
        <v>#REF!</v>
      </c>
      <c r="V244" s="10" t="e">
        <f>#REF!</f>
        <v>#REF!</v>
      </c>
    </row>
    <row r="245" spans="1:22" s="27" customFormat="1" ht="47.25" customHeight="1" outlineLevel="5">
      <c r="A245" s="55" t="s">
        <v>402</v>
      </c>
      <c r="B245" s="19" t="s">
        <v>11</v>
      </c>
      <c r="C245" s="19" t="s">
        <v>291</v>
      </c>
      <c r="D245" s="19" t="s">
        <v>5</v>
      </c>
      <c r="E245" s="19"/>
      <c r="F245" s="89">
        <f>F246+F249+F250</f>
        <v>136.243</v>
      </c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</row>
    <row r="246" spans="1:22" s="27" customFormat="1" ht="53.25" customHeight="1" outlineLevel="5">
      <c r="A246" s="5" t="s">
        <v>157</v>
      </c>
      <c r="B246" s="6" t="s">
        <v>11</v>
      </c>
      <c r="C246" s="6" t="s">
        <v>292</v>
      </c>
      <c r="D246" s="6" t="s">
        <v>5</v>
      </c>
      <c r="E246" s="6"/>
      <c r="F246" s="90">
        <f>F247</f>
        <v>50</v>
      </c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</row>
    <row r="247" spans="1:22" s="27" customFormat="1" ht="15.75" outlineLevel="5">
      <c r="A247" s="52" t="s">
        <v>95</v>
      </c>
      <c r="B247" s="53" t="s">
        <v>11</v>
      </c>
      <c r="C247" s="53" t="s">
        <v>292</v>
      </c>
      <c r="D247" s="53" t="s">
        <v>96</v>
      </c>
      <c r="E247" s="53"/>
      <c r="F247" s="91">
        <f>F248</f>
        <v>50</v>
      </c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</row>
    <row r="248" spans="1:22" s="27" customFormat="1" ht="31.5" outlineLevel="5">
      <c r="A248" s="52" t="s">
        <v>99</v>
      </c>
      <c r="B248" s="53" t="s">
        <v>11</v>
      </c>
      <c r="C248" s="53" t="s">
        <v>292</v>
      </c>
      <c r="D248" s="53" t="s">
        <v>100</v>
      </c>
      <c r="E248" s="53"/>
      <c r="F248" s="91">
        <v>50</v>
      </c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</row>
    <row r="249" spans="1:22" s="27" customFormat="1" ht="31.5" outlineLevel="5">
      <c r="A249" s="5" t="s">
        <v>158</v>
      </c>
      <c r="B249" s="6" t="s">
        <v>11</v>
      </c>
      <c r="C249" s="6" t="s">
        <v>293</v>
      </c>
      <c r="D249" s="6" t="s">
        <v>119</v>
      </c>
      <c r="E249" s="6"/>
      <c r="F249" s="90">
        <v>50</v>
      </c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</row>
    <row r="250" spans="1:22" s="27" customFormat="1" ht="31.5" outlineLevel="5">
      <c r="A250" s="5" t="s">
        <v>210</v>
      </c>
      <c r="B250" s="6" t="s">
        <v>11</v>
      </c>
      <c r="C250" s="6" t="s">
        <v>377</v>
      </c>
      <c r="D250" s="6" t="s">
        <v>119</v>
      </c>
      <c r="E250" s="6"/>
      <c r="F250" s="90">
        <v>36.243</v>
      </c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</row>
    <row r="251" spans="1:22" s="27" customFormat="1" ht="47.25" outlineLevel="5">
      <c r="A251" s="55" t="s">
        <v>401</v>
      </c>
      <c r="B251" s="19" t="s">
        <v>11</v>
      </c>
      <c r="C251" s="19" t="s">
        <v>288</v>
      </c>
      <c r="D251" s="19" t="s">
        <v>5</v>
      </c>
      <c r="E251" s="19"/>
      <c r="F251" s="20">
        <f>F252</f>
        <v>0</v>
      </c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</row>
    <row r="252" spans="1:22" s="27" customFormat="1" ht="47.25" outlineLevel="5">
      <c r="A252" s="5" t="s">
        <v>159</v>
      </c>
      <c r="B252" s="6" t="s">
        <v>11</v>
      </c>
      <c r="C252" s="6" t="s">
        <v>294</v>
      </c>
      <c r="D252" s="6" t="s">
        <v>5</v>
      </c>
      <c r="E252" s="6"/>
      <c r="F252" s="7">
        <f>F253</f>
        <v>0</v>
      </c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</row>
    <row r="253" spans="1:22" s="27" customFormat="1" ht="15.75" outlineLevel="5">
      <c r="A253" s="52" t="s">
        <v>95</v>
      </c>
      <c r="B253" s="53" t="s">
        <v>11</v>
      </c>
      <c r="C253" s="53" t="s">
        <v>294</v>
      </c>
      <c r="D253" s="53" t="s">
        <v>96</v>
      </c>
      <c r="E253" s="53"/>
      <c r="F253" s="54">
        <f>F254</f>
        <v>0</v>
      </c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</row>
    <row r="254" spans="1:22" s="27" customFormat="1" ht="31.5" outlineLevel="5">
      <c r="A254" s="52" t="s">
        <v>99</v>
      </c>
      <c r="B254" s="53" t="s">
        <v>11</v>
      </c>
      <c r="C254" s="53" t="s">
        <v>294</v>
      </c>
      <c r="D254" s="53" t="s">
        <v>100</v>
      </c>
      <c r="E254" s="53"/>
      <c r="F254" s="54">
        <v>0</v>
      </c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</row>
    <row r="255" spans="1:22" s="27" customFormat="1" ht="18.75" outlineLevel="6">
      <c r="A255" s="16" t="s">
        <v>63</v>
      </c>
      <c r="B255" s="33" t="s">
        <v>54</v>
      </c>
      <c r="C255" s="33" t="s">
        <v>252</v>
      </c>
      <c r="D255" s="33" t="s">
        <v>5</v>
      </c>
      <c r="E255" s="33"/>
      <c r="F255" s="96">
        <f>F271+F256+F262</f>
        <v>7541.98222</v>
      </c>
      <c r="G255" s="18" t="e">
        <f>#REF!+G271</f>
        <v>#REF!</v>
      </c>
      <c r="H255" s="18" t="e">
        <f>#REF!+H271</f>
        <v>#REF!</v>
      </c>
      <c r="I255" s="18" t="e">
        <f>#REF!+I271</f>
        <v>#REF!</v>
      </c>
      <c r="J255" s="18" t="e">
        <f>#REF!+J271</f>
        <v>#REF!</v>
      </c>
      <c r="K255" s="18" t="e">
        <f>#REF!+K271</f>
        <v>#REF!</v>
      </c>
      <c r="L255" s="18" t="e">
        <f>#REF!+L271</f>
        <v>#REF!</v>
      </c>
      <c r="M255" s="18" t="e">
        <f>#REF!+M271</f>
        <v>#REF!</v>
      </c>
      <c r="N255" s="18" t="e">
        <f>#REF!+N271</f>
        <v>#REF!</v>
      </c>
      <c r="O255" s="18" t="e">
        <f>#REF!+O271</f>
        <v>#REF!</v>
      </c>
      <c r="P255" s="18" t="e">
        <f>#REF!+P271</f>
        <v>#REF!</v>
      </c>
      <c r="Q255" s="18" t="e">
        <f>#REF!+Q271</f>
        <v>#REF!</v>
      </c>
      <c r="R255" s="18" t="e">
        <f>#REF!+R271</f>
        <v>#REF!</v>
      </c>
      <c r="S255" s="18" t="e">
        <f>#REF!+S271</f>
        <v>#REF!</v>
      </c>
      <c r="T255" s="18" t="e">
        <f>#REF!+T271</f>
        <v>#REF!</v>
      </c>
      <c r="U255" s="18" t="e">
        <f>#REF!+U271</f>
        <v>#REF!</v>
      </c>
      <c r="V255" s="18" t="e">
        <f>#REF!+V271</f>
        <v>#REF!</v>
      </c>
    </row>
    <row r="256" spans="1:22" s="27" customFormat="1" ht="18.75" outlineLevel="6">
      <c r="A256" s="75" t="s">
        <v>223</v>
      </c>
      <c r="B256" s="9" t="s">
        <v>221</v>
      </c>
      <c r="C256" s="9" t="s">
        <v>252</v>
      </c>
      <c r="D256" s="9" t="s">
        <v>5</v>
      </c>
      <c r="E256" s="9"/>
      <c r="F256" s="87">
        <f>F257</f>
        <v>1667.42325</v>
      </c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</row>
    <row r="257" spans="1:22" s="27" customFormat="1" ht="31.5" outlineLevel="6">
      <c r="A257" s="22" t="s">
        <v>137</v>
      </c>
      <c r="B257" s="9" t="s">
        <v>221</v>
      </c>
      <c r="C257" s="9" t="s">
        <v>253</v>
      </c>
      <c r="D257" s="9" t="s">
        <v>5</v>
      </c>
      <c r="E257" s="9"/>
      <c r="F257" s="87">
        <f>F258</f>
        <v>1667.42325</v>
      </c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</row>
    <row r="258" spans="1:22" s="27" customFormat="1" ht="31.5" outlineLevel="6">
      <c r="A258" s="22" t="s">
        <v>139</v>
      </c>
      <c r="B258" s="9" t="s">
        <v>221</v>
      </c>
      <c r="C258" s="9" t="s">
        <v>254</v>
      </c>
      <c r="D258" s="9" t="s">
        <v>5</v>
      </c>
      <c r="E258" s="9"/>
      <c r="F258" s="87">
        <f>F259</f>
        <v>1667.42325</v>
      </c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</row>
    <row r="259" spans="1:22" s="27" customFormat="1" ht="18.75" outlineLevel="6">
      <c r="A259" s="94" t="s">
        <v>222</v>
      </c>
      <c r="B259" s="19" t="s">
        <v>221</v>
      </c>
      <c r="C259" s="19" t="s">
        <v>295</v>
      </c>
      <c r="D259" s="19" t="s">
        <v>5</v>
      </c>
      <c r="E259" s="19"/>
      <c r="F259" s="89">
        <f>F260</f>
        <v>1667.42325</v>
      </c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</row>
    <row r="260" spans="1:22" s="27" customFormat="1" ht="20.25" customHeight="1" outlineLevel="6">
      <c r="A260" s="5" t="s">
        <v>95</v>
      </c>
      <c r="B260" s="6" t="s">
        <v>221</v>
      </c>
      <c r="C260" s="6" t="s">
        <v>295</v>
      </c>
      <c r="D260" s="6" t="s">
        <v>96</v>
      </c>
      <c r="E260" s="6"/>
      <c r="F260" s="90">
        <f>F261</f>
        <v>1667.42325</v>
      </c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</row>
    <row r="261" spans="1:22" s="27" customFormat="1" ht="31.5" outlineLevel="6">
      <c r="A261" s="52" t="s">
        <v>99</v>
      </c>
      <c r="B261" s="53" t="s">
        <v>221</v>
      </c>
      <c r="C261" s="53" t="s">
        <v>295</v>
      </c>
      <c r="D261" s="53" t="s">
        <v>100</v>
      </c>
      <c r="E261" s="53"/>
      <c r="F261" s="91">
        <v>1667.42325</v>
      </c>
      <c r="G261" s="18"/>
      <c r="H261" s="18"/>
      <c r="I261" s="18"/>
      <c r="J261" s="18"/>
      <c r="K261" s="18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</row>
    <row r="262" spans="1:22" s="27" customFormat="1" ht="18.75" outlineLevel="6">
      <c r="A262" s="75" t="s">
        <v>237</v>
      </c>
      <c r="B262" s="9" t="s">
        <v>238</v>
      </c>
      <c r="C262" s="9" t="s">
        <v>252</v>
      </c>
      <c r="D262" s="9" t="s">
        <v>5</v>
      </c>
      <c r="E262" s="53"/>
      <c r="F262" s="87">
        <f>F263</f>
        <v>5824.20897</v>
      </c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</row>
    <row r="263" spans="1:22" s="27" customFormat="1" ht="18.75" outlineLevel="6">
      <c r="A263" s="14" t="s">
        <v>160</v>
      </c>
      <c r="B263" s="9" t="s">
        <v>238</v>
      </c>
      <c r="C263" s="9" t="s">
        <v>252</v>
      </c>
      <c r="D263" s="9" t="s">
        <v>5</v>
      </c>
      <c r="E263" s="53"/>
      <c r="F263" s="87">
        <f>F264</f>
        <v>5824.20897</v>
      </c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</row>
    <row r="264" spans="1:22" s="27" customFormat="1" ht="47.25" outlineLevel="6">
      <c r="A264" s="55" t="s">
        <v>403</v>
      </c>
      <c r="B264" s="19" t="s">
        <v>238</v>
      </c>
      <c r="C264" s="19" t="s">
        <v>296</v>
      </c>
      <c r="D264" s="19" t="s">
        <v>5</v>
      </c>
      <c r="E264" s="19"/>
      <c r="F264" s="89">
        <f>F268+F265</f>
        <v>5824.20897</v>
      </c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</row>
    <row r="265" spans="1:22" s="27" customFormat="1" ht="47.25" outlineLevel="6">
      <c r="A265" s="5" t="s">
        <v>218</v>
      </c>
      <c r="B265" s="6" t="s">
        <v>238</v>
      </c>
      <c r="C265" s="6" t="s">
        <v>297</v>
      </c>
      <c r="D265" s="6" t="s">
        <v>5</v>
      </c>
      <c r="E265" s="6"/>
      <c r="F265" s="90">
        <f>F266</f>
        <v>4552.33653</v>
      </c>
      <c r="G265" s="18"/>
      <c r="H265" s="18"/>
      <c r="I265" s="18"/>
      <c r="J265" s="18"/>
      <c r="K265" s="18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</row>
    <row r="266" spans="1:22" s="27" customFormat="1" ht="18.75" outlineLevel="6">
      <c r="A266" s="52" t="s">
        <v>95</v>
      </c>
      <c r="B266" s="53" t="s">
        <v>238</v>
      </c>
      <c r="C266" s="53" t="s">
        <v>297</v>
      </c>
      <c r="D266" s="53" t="s">
        <v>96</v>
      </c>
      <c r="E266" s="53"/>
      <c r="F266" s="91">
        <f>F267</f>
        <v>4552.33653</v>
      </c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</row>
    <row r="267" spans="1:22" s="27" customFormat="1" ht="31.5" outlineLevel="6">
      <c r="A267" s="52" t="s">
        <v>99</v>
      </c>
      <c r="B267" s="53" t="s">
        <v>238</v>
      </c>
      <c r="C267" s="53" t="s">
        <v>297</v>
      </c>
      <c r="D267" s="53" t="s">
        <v>100</v>
      </c>
      <c r="E267" s="53"/>
      <c r="F267" s="91">
        <v>4552.33653</v>
      </c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</row>
    <row r="268" spans="1:22" s="27" customFormat="1" ht="32.25" customHeight="1" outlineLevel="6">
      <c r="A268" s="5" t="s">
        <v>239</v>
      </c>
      <c r="B268" s="6" t="s">
        <v>238</v>
      </c>
      <c r="C268" s="6" t="s">
        <v>298</v>
      </c>
      <c r="D268" s="6" t="s">
        <v>5</v>
      </c>
      <c r="E268" s="6"/>
      <c r="F268" s="90">
        <f>F269</f>
        <v>1271.87244</v>
      </c>
      <c r="G268" s="18"/>
      <c r="H268" s="18"/>
      <c r="I268" s="18"/>
      <c r="J268" s="18"/>
      <c r="K268" s="18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</row>
    <row r="269" spans="1:22" s="27" customFormat="1" ht="18.75" outlineLevel="6">
      <c r="A269" s="52" t="s">
        <v>95</v>
      </c>
      <c r="B269" s="53" t="s">
        <v>238</v>
      </c>
      <c r="C269" s="53" t="s">
        <v>298</v>
      </c>
      <c r="D269" s="53" t="s">
        <v>96</v>
      </c>
      <c r="E269" s="53"/>
      <c r="F269" s="91">
        <f>F270</f>
        <v>1271.87244</v>
      </c>
      <c r="G269" s="18"/>
      <c r="H269" s="18"/>
      <c r="I269" s="18"/>
      <c r="J269" s="18"/>
      <c r="K269" s="18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</row>
    <row r="270" spans="1:22" s="27" customFormat="1" ht="31.5" outlineLevel="6">
      <c r="A270" s="52" t="s">
        <v>99</v>
      </c>
      <c r="B270" s="53" t="s">
        <v>238</v>
      </c>
      <c r="C270" s="53" t="s">
        <v>298</v>
      </c>
      <c r="D270" s="53" t="s">
        <v>100</v>
      </c>
      <c r="E270" s="53"/>
      <c r="F270" s="91">
        <v>1271.87244</v>
      </c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</row>
    <row r="271" spans="1:22" s="27" customFormat="1" ht="17.25" customHeight="1" outlineLevel="3">
      <c r="A271" s="8" t="s">
        <v>36</v>
      </c>
      <c r="B271" s="9" t="s">
        <v>12</v>
      </c>
      <c r="C271" s="9" t="s">
        <v>252</v>
      </c>
      <c r="D271" s="9" t="s">
        <v>5</v>
      </c>
      <c r="E271" s="9"/>
      <c r="F271" s="87">
        <f>F283+F272</f>
        <v>50.35</v>
      </c>
      <c r="G271" s="10" t="e">
        <f>#REF!+G283</f>
        <v>#REF!</v>
      </c>
      <c r="H271" s="10" t="e">
        <f>#REF!+H283</f>
        <v>#REF!</v>
      </c>
      <c r="I271" s="10" t="e">
        <f>#REF!+I283</f>
        <v>#REF!</v>
      </c>
      <c r="J271" s="10" t="e">
        <f>#REF!+J283</f>
        <v>#REF!</v>
      </c>
      <c r="K271" s="10" t="e">
        <f>#REF!+K283</f>
        <v>#REF!</v>
      </c>
      <c r="L271" s="10" t="e">
        <f>#REF!+L283</f>
        <v>#REF!</v>
      </c>
      <c r="M271" s="10" t="e">
        <f>#REF!+M283</f>
        <v>#REF!</v>
      </c>
      <c r="N271" s="10" t="e">
        <f>#REF!+N283</f>
        <v>#REF!</v>
      </c>
      <c r="O271" s="10" t="e">
        <f>#REF!+O283</f>
        <v>#REF!</v>
      </c>
      <c r="P271" s="10" t="e">
        <f>#REF!+P283</f>
        <v>#REF!</v>
      </c>
      <c r="Q271" s="10" t="e">
        <f>#REF!+Q283</f>
        <v>#REF!</v>
      </c>
      <c r="R271" s="10" t="e">
        <f>#REF!+R283</f>
        <v>#REF!</v>
      </c>
      <c r="S271" s="10" t="e">
        <f>#REF!+S283</f>
        <v>#REF!</v>
      </c>
      <c r="T271" s="10" t="e">
        <f>#REF!+T283</f>
        <v>#REF!</v>
      </c>
      <c r="U271" s="10" t="e">
        <f>#REF!+U283</f>
        <v>#REF!</v>
      </c>
      <c r="V271" s="10" t="e">
        <f>#REF!+V283</f>
        <v>#REF!</v>
      </c>
    </row>
    <row r="272" spans="1:22" s="27" customFormat="1" ht="17.25" customHeight="1" outlineLevel="3">
      <c r="A272" s="22" t="s">
        <v>137</v>
      </c>
      <c r="B272" s="9" t="s">
        <v>12</v>
      </c>
      <c r="C272" s="9" t="s">
        <v>253</v>
      </c>
      <c r="D272" s="9" t="s">
        <v>5</v>
      </c>
      <c r="E272" s="9"/>
      <c r="F272" s="10">
        <f>F273</f>
        <v>50.35</v>
      </c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  <c r="S272" s="10"/>
      <c r="T272" s="10"/>
      <c r="U272" s="10"/>
      <c r="V272" s="10"/>
    </row>
    <row r="273" spans="1:22" s="27" customFormat="1" ht="17.25" customHeight="1" outlineLevel="3">
      <c r="A273" s="22" t="s">
        <v>139</v>
      </c>
      <c r="B273" s="9" t="s">
        <v>12</v>
      </c>
      <c r="C273" s="9" t="s">
        <v>254</v>
      </c>
      <c r="D273" s="9" t="s">
        <v>5</v>
      </c>
      <c r="E273" s="9"/>
      <c r="F273" s="10">
        <f>F274+F280</f>
        <v>50.35</v>
      </c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  <c r="S273" s="10"/>
      <c r="T273" s="10"/>
      <c r="U273" s="10"/>
      <c r="V273" s="10"/>
    </row>
    <row r="274" spans="1:22" s="27" customFormat="1" ht="50.25" customHeight="1" outlineLevel="3">
      <c r="A274" s="69" t="s">
        <v>197</v>
      </c>
      <c r="B274" s="19" t="s">
        <v>12</v>
      </c>
      <c r="C274" s="19" t="s">
        <v>299</v>
      </c>
      <c r="D274" s="19" t="s">
        <v>5</v>
      </c>
      <c r="E274" s="19"/>
      <c r="F274" s="20">
        <f>F275+F278</f>
        <v>0.35000000000000003</v>
      </c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  <c r="S274" s="10"/>
      <c r="T274" s="10"/>
      <c r="U274" s="10"/>
      <c r="V274" s="10"/>
    </row>
    <row r="275" spans="1:22" s="27" customFormat="1" ht="18" customHeight="1" outlineLevel="3">
      <c r="A275" s="5" t="s">
        <v>94</v>
      </c>
      <c r="B275" s="6" t="s">
        <v>12</v>
      </c>
      <c r="C275" s="6" t="s">
        <v>299</v>
      </c>
      <c r="D275" s="6" t="s">
        <v>93</v>
      </c>
      <c r="E275" s="6"/>
      <c r="F275" s="7">
        <f>F276+F277</f>
        <v>0.30000000000000004</v>
      </c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  <c r="S275" s="10"/>
      <c r="T275" s="10"/>
      <c r="U275" s="10"/>
      <c r="V275" s="10"/>
    </row>
    <row r="276" spans="1:22" s="27" customFormat="1" ht="17.25" customHeight="1" outlineLevel="3">
      <c r="A276" s="52" t="s">
        <v>245</v>
      </c>
      <c r="B276" s="53" t="s">
        <v>12</v>
      </c>
      <c r="C276" s="53" t="s">
        <v>299</v>
      </c>
      <c r="D276" s="53" t="s">
        <v>91</v>
      </c>
      <c r="E276" s="53"/>
      <c r="F276" s="54">
        <v>0.23</v>
      </c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  <c r="S276" s="10"/>
      <c r="T276" s="10"/>
      <c r="U276" s="10"/>
      <c r="V276" s="10"/>
    </row>
    <row r="277" spans="1:22" s="27" customFormat="1" ht="50.25" customHeight="1" outlineLevel="3">
      <c r="A277" s="52" t="s">
        <v>246</v>
      </c>
      <c r="B277" s="53" t="s">
        <v>12</v>
      </c>
      <c r="C277" s="53" t="s">
        <v>299</v>
      </c>
      <c r="D277" s="53" t="s">
        <v>247</v>
      </c>
      <c r="E277" s="53"/>
      <c r="F277" s="54">
        <v>0.07</v>
      </c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  <c r="S277" s="10"/>
      <c r="T277" s="10"/>
      <c r="U277" s="10"/>
      <c r="V277" s="10"/>
    </row>
    <row r="278" spans="1:22" s="27" customFormat="1" ht="17.25" customHeight="1" outlineLevel="3">
      <c r="A278" s="5" t="s">
        <v>95</v>
      </c>
      <c r="B278" s="6" t="s">
        <v>12</v>
      </c>
      <c r="C278" s="6" t="s">
        <v>299</v>
      </c>
      <c r="D278" s="6" t="s">
        <v>96</v>
      </c>
      <c r="E278" s="6"/>
      <c r="F278" s="7">
        <f>F279</f>
        <v>0.05</v>
      </c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  <c r="S278" s="10"/>
      <c r="T278" s="10"/>
      <c r="U278" s="10"/>
      <c r="V278" s="10"/>
    </row>
    <row r="279" spans="1:22" s="27" customFormat="1" ht="17.25" customHeight="1" outlineLevel="3">
      <c r="A279" s="52" t="s">
        <v>99</v>
      </c>
      <c r="B279" s="53" t="s">
        <v>12</v>
      </c>
      <c r="C279" s="53" t="s">
        <v>299</v>
      </c>
      <c r="D279" s="53" t="s">
        <v>100</v>
      </c>
      <c r="E279" s="53"/>
      <c r="F279" s="54">
        <v>0.05</v>
      </c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  <c r="S279" s="10"/>
      <c r="T279" s="10"/>
      <c r="U279" s="10"/>
      <c r="V279" s="10"/>
    </row>
    <row r="280" spans="1:22" s="27" customFormat="1" ht="17.25" customHeight="1" outlineLevel="3">
      <c r="A280" s="55" t="s">
        <v>220</v>
      </c>
      <c r="B280" s="19" t="s">
        <v>12</v>
      </c>
      <c r="C280" s="19" t="s">
        <v>300</v>
      </c>
      <c r="D280" s="19" t="s">
        <v>5</v>
      </c>
      <c r="E280" s="19"/>
      <c r="F280" s="20">
        <f>F281</f>
        <v>50</v>
      </c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  <c r="S280" s="10"/>
      <c r="T280" s="10"/>
      <c r="U280" s="10"/>
      <c r="V280" s="10"/>
    </row>
    <row r="281" spans="1:22" s="27" customFormat="1" ht="17.25" customHeight="1" outlineLevel="3">
      <c r="A281" s="5" t="s">
        <v>95</v>
      </c>
      <c r="B281" s="6" t="s">
        <v>12</v>
      </c>
      <c r="C281" s="6" t="s">
        <v>300</v>
      </c>
      <c r="D281" s="6" t="s">
        <v>96</v>
      </c>
      <c r="E281" s="6"/>
      <c r="F281" s="7">
        <f>F282</f>
        <v>50</v>
      </c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  <c r="S281" s="10"/>
      <c r="T281" s="10"/>
      <c r="U281" s="10"/>
      <c r="V281" s="10"/>
    </row>
    <row r="282" spans="1:22" s="27" customFormat="1" ht="17.25" customHeight="1" outlineLevel="3">
      <c r="A282" s="52" t="s">
        <v>99</v>
      </c>
      <c r="B282" s="53" t="s">
        <v>12</v>
      </c>
      <c r="C282" s="53" t="s">
        <v>300</v>
      </c>
      <c r="D282" s="53" t="s">
        <v>100</v>
      </c>
      <c r="E282" s="53"/>
      <c r="F282" s="54">
        <v>50</v>
      </c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  <c r="S282" s="10"/>
      <c r="T282" s="10"/>
      <c r="U282" s="10"/>
      <c r="V282" s="10"/>
    </row>
    <row r="283" spans="1:22" s="27" customFormat="1" ht="15.75" outlineLevel="4">
      <c r="A283" s="14" t="s">
        <v>160</v>
      </c>
      <c r="B283" s="12" t="s">
        <v>12</v>
      </c>
      <c r="C283" s="12" t="s">
        <v>252</v>
      </c>
      <c r="D283" s="12" t="s">
        <v>5</v>
      </c>
      <c r="E283" s="12"/>
      <c r="F283" s="93">
        <f>F284</f>
        <v>0</v>
      </c>
      <c r="G283" s="13" t="e">
        <f>#REF!</f>
        <v>#REF!</v>
      </c>
      <c r="H283" s="13" t="e">
        <f>#REF!</f>
        <v>#REF!</v>
      </c>
      <c r="I283" s="13" t="e">
        <f>#REF!</f>
        <v>#REF!</v>
      </c>
      <c r="J283" s="13" t="e">
        <f>#REF!</f>
        <v>#REF!</v>
      </c>
      <c r="K283" s="13" t="e">
        <f>#REF!</f>
        <v>#REF!</v>
      </c>
      <c r="L283" s="13" t="e">
        <f>#REF!</f>
        <v>#REF!</v>
      </c>
      <c r="M283" s="13" t="e">
        <f>#REF!</f>
        <v>#REF!</v>
      </c>
      <c r="N283" s="13" t="e">
        <f>#REF!</f>
        <v>#REF!</v>
      </c>
      <c r="O283" s="13" t="e">
        <f>#REF!</f>
        <v>#REF!</v>
      </c>
      <c r="P283" s="13" t="e">
        <f>#REF!</f>
        <v>#REF!</v>
      </c>
      <c r="Q283" s="13" t="e">
        <f>#REF!</f>
        <v>#REF!</v>
      </c>
      <c r="R283" s="13" t="e">
        <f>#REF!</f>
        <v>#REF!</v>
      </c>
      <c r="S283" s="13" t="e">
        <f>#REF!</f>
        <v>#REF!</v>
      </c>
      <c r="T283" s="13" t="e">
        <f>#REF!</f>
        <v>#REF!</v>
      </c>
      <c r="U283" s="13" t="e">
        <f>#REF!</f>
        <v>#REF!</v>
      </c>
      <c r="V283" s="13" t="e">
        <f>#REF!</f>
        <v>#REF!</v>
      </c>
    </row>
    <row r="284" spans="1:22" s="27" customFormat="1" ht="47.25" outlineLevel="5">
      <c r="A284" s="55" t="s">
        <v>403</v>
      </c>
      <c r="B284" s="19" t="s">
        <v>12</v>
      </c>
      <c r="C284" s="19" t="s">
        <v>296</v>
      </c>
      <c r="D284" s="19" t="s">
        <v>5</v>
      </c>
      <c r="E284" s="19"/>
      <c r="F284" s="89">
        <f>F285</f>
        <v>0</v>
      </c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</row>
    <row r="285" spans="1:22" s="27" customFormat="1" ht="47.25" outlineLevel="5">
      <c r="A285" s="5" t="s">
        <v>218</v>
      </c>
      <c r="B285" s="6" t="s">
        <v>12</v>
      </c>
      <c r="C285" s="6" t="s">
        <v>301</v>
      </c>
      <c r="D285" s="6" t="s">
        <v>5</v>
      </c>
      <c r="E285" s="6"/>
      <c r="F285" s="90">
        <f>F286</f>
        <v>0</v>
      </c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</row>
    <row r="286" spans="1:22" s="27" customFormat="1" ht="15.75" outlineLevel="5">
      <c r="A286" s="52" t="s">
        <v>95</v>
      </c>
      <c r="B286" s="53" t="s">
        <v>12</v>
      </c>
      <c r="C286" s="53" t="s">
        <v>301</v>
      </c>
      <c r="D286" s="53" t="s">
        <v>96</v>
      </c>
      <c r="E286" s="53"/>
      <c r="F286" s="91">
        <f>F287</f>
        <v>0</v>
      </c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</row>
    <row r="287" spans="1:22" s="27" customFormat="1" ht="31.5" outlineLevel="5">
      <c r="A287" s="52" t="s">
        <v>99</v>
      </c>
      <c r="B287" s="53" t="s">
        <v>12</v>
      </c>
      <c r="C287" s="53" t="s">
        <v>301</v>
      </c>
      <c r="D287" s="53" t="s">
        <v>100</v>
      </c>
      <c r="E287" s="53"/>
      <c r="F287" s="91">
        <v>0</v>
      </c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</row>
    <row r="288" spans="1:22" s="27" customFormat="1" ht="18.75" outlineLevel="6">
      <c r="A288" s="16" t="s">
        <v>53</v>
      </c>
      <c r="B288" s="17" t="s">
        <v>52</v>
      </c>
      <c r="C288" s="17" t="s">
        <v>252</v>
      </c>
      <c r="D288" s="17" t="s">
        <v>5</v>
      </c>
      <c r="E288" s="17"/>
      <c r="F288" s="18">
        <f>F289+F309+F377+F382+F399</f>
        <v>452672.99384</v>
      </c>
      <c r="G288" s="18" t="e">
        <f aca="true" t="shared" si="31" ref="G288:V288">G294+G309+G382+G399</f>
        <v>#REF!</v>
      </c>
      <c r="H288" s="18" t="e">
        <f t="shared" si="31"/>
        <v>#REF!</v>
      </c>
      <c r="I288" s="18" t="e">
        <f t="shared" si="31"/>
        <v>#REF!</v>
      </c>
      <c r="J288" s="18" t="e">
        <f t="shared" si="31"/>
        <v>#REF!</v>
      </c>
      <c r="K288" s="18" t="e">
        <f t="shared" si="31"/>
        <v>#REF!</v>
      </c>
      <c r="L288" s="18" t="e">
        <f t="shared" si="31"/>
        <v>#REF!</v>
      </c>
      <c r="M288" s="18" t="e">
        <f t="shared" si="31"/>
        <v>#REF!</v>
      </c>
      <c r="N288" s="18" t="e">
        <f t="shared" si="31"/>
        <v>#REF!</v>
      </c>
      <c r="O288" s="18" t="e">
        <f t="shared" si="31"/>
        <v>#REF!</v>
      </c>
      <c r="P288" s="18" t="e">
        <f t="shared" si="31"/>
        <v>#REF!</v>
      </c>
      <c r="Q288" s="18" t="e">
        <f t="shared" si="31"/>
        <v>#REF!</v>
      </c>
      <c r="R288" s="18" t="e">
        <f t="shared" si="31"/>
        <v>#REF!</v>
      </c>
      <c r="S288" s="18" t="e">
        <f t="shared" si="31"/>
        <v>#REF!</v>
      </c>
      <c r="T288" s="18" t="e">
        <f t="shared" si="31"/>
        <v>#REF!</v>
      </c>
      <c r="U288" s="18" t="e">
        <f t="shared" si="31"/>
        <v>#REF!</v>
      </c>
      <c r="V288" s="18" t="e">
        <f t="shared" si="31"/>
        <v>#REF!</v>
      </c>
    </row>
    <row r="289" spans="1:22" s="27" customFormat="1" ht="18.75" outlineLevel="6">
      <c r="A289" s="16" t="s">
        <v>43</v>
      </c>
      <c r="B289" s="17" t="s">
        <v>20</v>
      </c>
      <c r="C289" s="17" t="s">
        <v>252</v>
      </c>
      <c r="D289" s="17" t="s">
        <v>5</v>
      </c>
      <c r="E289" s="17"/>
      <c r="F289" s="86">
        <f>F294+F290</f>
        <v>92245.81647000002</v>
      </c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</row>
    <row r="290" spans="1:22" s="27" customFormat="1" ht="31.5" outlineLevel="6">
      <c r="A290" s="22" t="s">
        <v>137</v>
      </c>
      <c r="B290" s="9" t="s">
        <v>20</v>
      </c>
      <c r="C290" s="9" t="s">
        <v>253</v>
      </c>
      <c r="D290" s="9" t="s">
        <v>5</v>
      </c>
      <c r="E290" s="9"/>
      <c r="F290" s="87">
        <f>F291</f>
        <v>255.44022</v>
      </c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</row>
    <row r="291" spans="1:22" s="27" customFormat="1" ht="31.5" outlineLevel="6">
      <c r="A291" s="22" t="s">
        <v>139</v>
      </c>
      <c r="B291" s="9" t="s">
        <v>20</v>
      </c>
      <c r="C291" s="9" t="s">
        <v>254</v>
      </c>
      <c r="D291" s="9" t="s">
        <v>5</v>
      </c>
      <c r="E291" s="9"/>
      <c r="F291" s="87">
        <f>F292</f>
        <v>255.44022</v>
      </c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</row>
    <row r="292" spans="1:22" s="27" customFormat="1" ht="18.75" outlineLevel="6">
      <c r="A292" s="55" t="s">
        <v>143</v>
      </c>
      <c r="B292" s="19" t="s">
        <v>20</v>
      </c>
      <c r="C292" s="19" t="s">
        <v>259</v>
      </c>
      <c r="D292" s="19" t="s">
        <v>5</v>
      </c>
      <c r="E292" s="19"/>
      <c r="F292" s="89">
        <f>F293</f>
        <v>255.44022</v>
      </c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</row>
    <row r="293" spans="1:22" s="27" customFormat="1" ht="18.75" outlineLevel="6">
      <c r="A293" s="5" t="s">
        <v>112</v>
      </c>
      <c r="B293" s="6" t="s">
        <v>20</v>
      </c>
      <c r="C293" s="6" t="s">
        <v>259</v>
      </c>
      <c r="D293" s="6" t="s">
        <v>84</v>
      </c>
      <c r="E293" s="6"/>
      <c r="F293" s="90">
        <v>255.44022</v>
      </c>
      <c r="G293" s="18"/>
      <c r="H293" s="18"/>
      <c r="I293" s="18"/>
      <c r="J293" s="18"/>
      <c r="K293" s="18"/>
      <c r="L293" s="18"/>
      <c r="M293" s="18"/>
      <c r="N293" s="18"/>
      <c r="O293" s="18"/>
      <c r="P293" s="18"/>
      <c r="Q293" s="18"/>
      <c r="R293" s="18"/>
      <c r="S293" s="18"/>
      <c r="T293" s="18"/>
      <c r="U293" s="18"/>
      <c r="V293" s="18"/>
    </row>
    <row r="294" spans="1:22" s="27" customFormat="1" ht="31.5" outlineLevel="6">
      <c r="A294" s="75" t="s">
        <v>404</v>
      </c>
      <c r="B294" s="9" t="s">
        <v>20</v>
      </c>
      <c r="C294" s="9" t="s">
        <v>302</v>
      </c>
      <c r="D294" s="9" t="s">
        <v>5</v>
      </c>
      <c r="E294" s="9"/>
      <c r="F294" s="87">
        <f>F295+F305</f>
        <v>91990.37625000002</v>
      </c>
      <c r="G294" s="10">
        <f aca="true" t="shared" si="32" ref="G294:V294">G295</f>
        <v>0</v>
      </c>
      <c r="H294" s="10">
        <f t="shared" si="32"/>
        <v>0</v>
      </c>
      <c r="I294" s="10">
        <f t="shared" si="32"/>
        <v>0</v>
      </c>
      <c r="J294" s="10">
        <f t="shared" si="32"/>
        <v>0</v>
      </c>
      <c r="K294" s="10">
        <f t="shared" si="32"/>
        <v>0</v>
      </c>
      <c r="L294" s="10">
        <f t="shared" si="32"/>
        <v>0</v>
      </c>
      <c r="M294" s="10">
        <f t="shared" si="32"/>
        <v>0</v>
      </c>
      <c r="N294" s="10">
        <f t="shared" si="32"/>
        <v>0</v>
      </c>
      <c r="O294" s="10">
        <f t="shared" si="32"/>
        <v>0</v>
      </c>
      <c r="P294" s="10">
        <f t="shared" si="32"/>
        <v>0</v>
      </c>
      <c r="Q294" s="10">
        <f t="shared" si="32"/>
        <v>0</v>
      </c>
      <c r="R294" s="10">
        <f t="shared" si="32"/>
        <v>0</v>
      </c>
      <c r="S294" s="10">
        <f t="shared" si="32"/>
        <v>0</v>
      </c>
      <c r="T294" s="10">
        <f t="shared" si="32"/>
        <v>0</v>
      </c>
      <c r="U294" s="10">
        <f t="shared" si="32"/>
        <v>0</v>
      </c>
      <c r="V294" s="10">
        <f t="shared" si="32"/>
        <v>0</v>
      </c>
    </row>
    <row r="295" spans="1:22" s="27" customFormat="1" ht="19.5" customHeight="1" outlineLevel="6">
      <c r="A295" s="75" t="s">
        <v>161</v>
      </c>
      <c r="B295" s="12" t="s">
        <v>20</v>
      </c>
      <c r="C295" s="12" t="s">
        <v>303</v>
      </c>
      <c r="D295" s="12" t="s">
        <v>5</v>
      </c>
      <c r="E295" s="12"/>
      <c r="F295" s="93">
        <f>F296+F299+F302</f>
        <v>91893.92425000001</v>
      </c>
      <c r="G295" s="13">
        <f aca="true" t="shared" si="33" ref="G295:V295">G296</f>
        <v>0</v>
      </c>
      <c r="H295" s="13">
        <f t="shared" si="33"/>
        <v>0</v>
      </c>
      <c r="I295" s="13">
        <f t="shared" si="33"/>
        <v>0</v>
      </c>
      <c r="J295" s="13">
        <f t="shared" si="33"/>
        <v>0</v>
      </c>
      <c r="K295" s="13">
        <f t="shared" si="33"/>
        <v>0</v>
      </c>
      <c r="L295" s="13">
        <f t="shared" si="33"/>
        <v>0</v>
      </c>
      <c r="M295" s="13">
        <f t="shared" si="33"/>
        <v>0</v>
      </c>
      <c r="N295" s="13">
        <f t="shared" si="33"/>
        <v>0</v>
      </c>
      <c r="O295" s="13">
        <f t="shared" si="33"/>
        <v>0</v>
      </c>
      <c r="P295" s="13">
        <f t="shared" si="33"/>
        <v>0</v>
      </c>
      <c r="Q295" s="13">
        <f t="shared" si="33"/>
        <v>0</v>
      </c>
      <c r="R295" s="13">
        <f t="shared" si="33"/>
        <v>0</v>
      </c>
      <c r="S295" s="13">
        <f t="shared" si="33"/>
        <v>0</v>
      </c>
      <c r="T295" s="13">
        <f t="shared" si="33"/>
        <v>0</v>
      </c>
      <c r="U295" s="13">
        <f t="shared" si="33"/>
        <v>0</v>
      </c>
      <c r="V295" s="13">
        <f t="shared" si="33"/>
        <v>0</v>
      </c>
    </row>
    <row r="296" spans="1:22" s="27" customFormat="1" ht="31.5" outlineLevel="6">
      <c r="A296" s="55" t="s">
        <v>162</v>
      </c>
      <c r="B296" s="19" t="s">
        <v>20</v>
      </c>
      <c r="C296" s="19" t="s">
        <v>304</v>
      </c>
      <c r="D296" s="19" t="s">
        <v>5</v>
      </c>
      <c r="E296" s="19"/>
      <c r="F296" s="89">
        <f>F297</f>
        <v>31413.96283</v>
      </c>
      <c r="G296" s="7">
        <f aca="true" t="shared" si="34" ref="G296:V296">G298</f>
        <v>0</v>
      </c>
      <c r="H296" s="7">
        <f t="shared" si="34"/>
        <v>0</v>
      </c>
      <c r="I296" s="7">
        <f t="shared" si="34"/>
        <v>0</v>
      </c>
      <c r="J296" s="7">
        <f t="shared" si="34"/>
        <v>0</v>
      </c>
      <c r="K296" s="7">
        <f t="shared" si="34"/>
        <v>0</v>
      </c>
      <c r="L296" s="7">
        <f t="shared" si="34"/>
        <v>0</v>
      </c>
      <c r="M296" s="7">
        <f t="shared" si="34"/>
        <v>0</v>
      </c>
      <c r="N296" s="7">
        <f t="shared" si="34"/>
        <v>0</v>
      </c>
      <c r="O296" s="7">
        <f t="shared" si="34"/>
        <v>0</v>
      </c>
      <c r="P296" s="7">
        <f t="shared" si="34"/>
        <v>0</v>
      </c>
      <c r="Q296" s="7">
        <f t="shared" si="34"/>
        <v>0</v>
      </c>
      <c r="R296" s="7">
        <f t="shared" si="34"/>
        <v>0</v>
      </c>
      <c r="S296" s="7">
        <f t="shared" si="34"/>
        <v>0</v>
      </c>
      <c r="T296" s="7">
        <f t="shared" si="34"/>
        <v>0</v>
      </c>
      <c r="U296" s="7">
        <f t="shared" si="34"/>
        <v>0</v>
      </c>
      <c r="V296" s="7">
        <f t="shared" si="34"/>
        <v>0</v>
      </c>
    </row>
    <row r="297" spans="1:22" s="27" customFormat="1" ht="15.75" outlineLevel="6">
      <c r="A297" s="5" t="s">
        <v>122</v>
      </c>
      <c r="B297" s="6" t="s">
        <v>20</v>
      </c>
      <c r="C297" s="6" t="s">
        <v>304</v>
      </c>
      <c r="D297" s="6" t="s">
        <v>123</v>
      </c>
      <c r="E297" s="6"/>
      <c r="F297" s="90">
        <f>F298</f>
        <v>31413.96283</v>
      </c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</row>
    <row r="298" spans="1:22" s="27" customFormat="1" ht="47.25" outlineLevel="6">
      <c r="A298" s="61" t="s">
        <v>207</v>
      </c>
      <c r="B298" s="53" t="s">
        <v>20</v>
      </c>
      <c r="C298" s="53" t="s">
        <v>304</v>
      </c>
      <c r="D298" s="53" t="s">
        <v>84</v>
      </c>
      <c r="E298" s="53"/>
      <c r="F298" s="91">
        <v>31413.96283</v>
      </c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</row>
    <row r="299" spans="1:22" s="27" customFormat="1" ht="63" outlineLevel="6">
      <c r="A299" s="69" t="s">
        <v>164</v>
      </c>
      <c r="B299" s="19" t="s">
        <v>20</v>
      </c>
      <c r="C299" s="19" t="s">
        <v>305</v>
      </c>
      <c r="D299" s="19" t="s">
        <v>5</v>
      </c>
      <c r="E299" s="19"/>
      <c r="F299" s="89">
        <f>F300</f>
        <v>58754</v>
      </c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</row>
    <row r="300" spans="1:22" s="27" customFormat="1" ht="15.75" outlineLevel="6">
      <c r="A300" s="5" t="s">
        <v>122</v>
      </c>
      <c r="B300" s="6" t="s">
        <v>20</v>
      </c>
      <c r="C300" s="6" t="s">
        <v>305</v>
      </c>
      <c r="D300" s="6" t="s">
        <v>123</v>
      </c>
      <c r="E300" s="6"/>
      <c r="F300" s="90">
        <f>F301</f>
        <v>58754</v>
      </c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</row>
    <row r="301" spans="1:22" s="27" customFormat="1" ht="47.25" outlineLevel="6">
      <c r="A301" s="61" t="s">
        <v>207</v>
      </c>
      <c r="B301" s="53" t="s">
        <v>20</v>
      </c>
      <c r="C301" s="53" t="s">
        <v>305</v>
      </c>
      <c r="D301" s="53" t="s">
        <v>84</v>
      </c>
      <c r="E301" s="53"/>
      <c r="F301" s="91">
        <v>58754</v>
      </c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</row>
    <row r="302" spans="1:22" s="27" customFormat="1" ht="31.5" outlineLevel="6">
      <c r="A302" s="76" t="s">
        <v>166</v>
      </c>
      <c r="B302" s="19" t="s">
        <v>20</v>
      </c>
      <c r="C302" s="19" t="s">
        <v>306</v>
      </c>
      <c r="D302" s="19" t="s">
        <v>5</v>
      </c>
      <c r="E302" s="19"/>
      <c r="F302" s="89">
        <f>F303</f>
        <v>1725.96142</v>
      </c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</row>
    <row r="303" spans="1:22" s="27" customFormat="1" ht="15.75" outlineLevel="6">
      <c r="A303" s="5" t="s">
        <v>122</v>
      </c>
      <c r="B303" s="6" t="s">
        <v>20</v>
      </c>
      <c r="C303" s="6" t="s">
        <v>306</v>
      </c>
      <c r="D303" s="6" t="s">
        <v>123</v>
      </c>
      <c r="E303" s="6"/>
      <c r="F303" s="90">
        <f>F304</f>
        <v>1725.96142</v>
      </c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</row>
    <row r="304" spans="1:22" s="27" customFormat="1" ht="15.75" outlineLevel="6">
      <c r="A304" s="64" t="s">
        <v>85</v>
      </c>
      <c r="B304" s="53" t="s">
        <v>20</v>
      </c>
      <c r="C304" s="53" t="s">
        <v>306</v>
      </c>
      <c r="D304" s="53" t="s">
        <v>86</v>
      </c>
      <c r="E304" s="53"/>
      <c r="F304" s="91">
        <v>1725.96142</v>
      </c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</row>
    <row r="305" spans="1:22" s="27" customFormat="1" ht="31.5" outlineLevel="6">
      <c r="A305" s="77" t="s">
        <v>229</v>
      </c>
      <c r="B305" s="9" t="s">
        <v>20</v>
      </c>
      <c r="C305" s="9" t="s">
        <v>307</v>
      </c>
      <c r="D305" s="9" t="s">
        <v>5</v>
      </c>
      <c r="E305" s="9"/>
      <c r="F305" s="87">
        <f>F306</f>
        <v>96.452</v>
      </c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</row>
    <row r="306" spans="1:22" s="27" customFormat="1" ht="31.5" outlineLevel="6">
      <c r="A306" s="76" t="s">
        <v>163</v>
      </c>
      <c r="B306" s="19" t="s">
        <v>20</v>
      </c>
      <c r="C306" s="19" t="s">
        <v>308</v>
      </c>
      <c r="D306" s="19" t="s">
        <v>5</v>
      </c>
      <c r="E306" s="19"/>
      <c r="F306" s="89">
        <f>F307</f>
        <v>96.452</v>
      </c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</row>
    <row r="307" spans="1:22" s="27" customFormat="1" ht="15.75" outlineLevel="6">
      <c r="A307" s="5" t="s">
        <v>122</v>
      </c>
      <c r="B307" s="6" t="s">
        <v>20</v>
      </c>
      <c r="C307" s="6" t="s">
        <v>308</v>
      </c>
      <c r="D307" s="6" t="s">
        <v>123</v>
      </c>
      <c r="E307" s="6"/>
      <c r="F307" s="90">
        <f>F308</f>
        <v>96.452</v>
      </c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</row>
    <row r="308" spans="1:22" s="27" customFormat="1" ht="15.75" outlineLevel="6">
      <c r="A308" s="64" t="s">
        <v>85</v>
      </c>
      <c r="B308" s="53" t="s">
        <v>20</v>
      </c>
      <c r="C308" s="53" t="s">
        <v>308</v>
      </c>
      <c r="D308" s="53" t="s">
        <v>86</v>
      </c>
      <c r="E308" s="53"/>
      <c r="F308" s="91">
        <v>96.452</v>
      </c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</row>
    <row r="309" spans="1:22" s="27" customFormat="1" ht="15.75" outlineLevel="6">
      <c r="A309" s="78" t="s">
        <v>42</v>
      </c>
      <c r="B309" s="33" t="s">
        <v>21</v>
      </c>
      <c r="C309" s="33" t="s">
        <v>252</v>
      </c>
      <c r="D309" s="33" t="s">
        <v>5</v>
      </c>
      <c r="E309" s="33"/>
      <c r="F309" s="96">
        <f>F314+F366+F310</f>
        <v>341462.47063</v>
      </c>
      <c r="G309" s="10" t="e">
        <f>G315+#REF!+G366+#REF!+#REF!+#REF!+#REF!</f>
        <v>#REF!</v>
      </c>
      <c r="H309" s="10" t="e">
        <f>H315+#REF!+H366+#REF!+#REF!+#REF!+#REF!</f>
        <v>#REF!</v>
      </c>
      <c r="I309" s="10" t="e">
        <f>I315+#REF!+I366+#REF!+#REF!+#REF!+#REF!</f>
        <v>#REF!</v>
      </c>
      <c r="J309" s="10" t="e">
        <f>J315+#REF!+J366+#REF!+#REF!+#REF!+#REF!</f>
        <v>#REF!</v>
      </c>
      <c r="K309" s="10" t="e">
        <f>K315+#REF!+K366+#REF!+#REF!+#REF!+#REF!</f>
        <v>#REF!</v>
      </c>
      <c r="L309" s="10" t="e">
        <f>L315+#REF!+L366+#REF!+#REF!+#REF!+#REF!</f>
        <v>#REF!</v>
      </c>
      <c r="M309" s="10" t="e">
        <f>M315+#REF!+M366+#REF!+#REF!+#REF!+#REF!</f>
        <v>#REF!</v>
      </c>
      <c r="N309" s="10" t="e">
        <f>N315+#REF!+N366+#REF!+#REF!+#REF!+#REF!</f>
        <v>#REF!</v>
      </c>
      <c r="O309" s="10" t="e">
        <f>O315+#REF!+O366+#REF!+#REF!+#REF!+#REF!</f>
        <v>#REF!</v>
      </c>
      <c r="P309" s="10" t="e">
        <f>P315+#REF!+P366+#REF!+#REF!+#REF!+#REF!</f>
        <v>#REF!</v>
      </c>
      <c r="Q309" s="10" t="e">
        <f>Q315+#REF!+Q366+#REF!+#REF!+#REF!+#REF!</f>
        <v>#REF!</v>
      </c>
      <c r="R309" s="10" t="e">
        <f>R315+#REF!+R366+#REF!+#REF!+#REF!+#REF!</f>
        <v>#REF!</v>
      </c>
      <c r="S309" s="10" t="e">
        <f>S315+#REF!+S366+#REF!+#REF!+#REF!+#REF!</f>
        <v>#REF!</v>
      </c>
      <c r="T309" s="10" t="e">
        <f>T315+#REF!+T366+#REF!+#REF!+#REF!+#REF!</f>
        <v>#REF!</v>
      </c>
      <c r="U309" s="10" t="e">
        <f>U315+#REF!+U366+#REF!+#REF!+#REF!+#REF!</f>
        <v>#REF!</v>
      </c>
      <c r="V309" s="10" t="e">
        <f>V315+#REF!+V366+#REF!+#REF!+#REF!+#REF!</f>
        <v>#REF!</v>
      </c>
    </row>
    <row r="310" spans="1:22" s="27" customFormat="1" ht="31.5" outlineLevel="6">
      <c r="A310" s="22" t="s">
        <v>137</v>
      </c>
      <c r="B310" s="9" t="s">
        <v>21</v>
      </c>
      <c r="C310" s="9" t="s">
        <v>253</v>
      </c>
      <c r="D310" s="9" t="s">
        <v>5</v>
      </c>
      <c r="E310" s="9"/>
      <c r="F310" s="87">
        <f>F311</f>
        <v>1140.72549</v>
      </c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</row>
    <row r="311" spans="1:22" s="27" customFormat="1" ht="31.5" outlineLevel="6">
      <c r="A311" s="22" t="s">
        <v>139</v>
      </c>
      <c r="B311" s="9" t="s">
        <v>21</v>
      </c>
      <c r="C311" s="9" t="s">
        <v>254</v>
      </c>
      <c r="D311" s="9" t="s">
        <v>5</v>
      </c>
      <c r="E311" s="9"/>
      <c r="F311" s="87">
        <f>F312</f>
        <v>1140.72549</v>
      </c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</row>
    <row r="312" spans="1:22" s="27" customFormat="1" ht="15.75" outlineLevel="6">
      <c r="A312" s="55" t="s">
        <v>143</v>
      </c>
      <c r="B312" s="19" t="s">
        <v>21</v>
      </c>
      <c r="C312" s="19" t="s">
        <v>309</v>
      </c>
      <c r="D312" s="19" t="s">
        <v>5</v>
      </c>
      <c r="E312" s="19"/>
      <c r="F312" s="89">
        <f>F313</f>
        <v>1140.72549</v>
      </c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</row>
    <row r="313" spans="1:22" s="27" customFormat="1" ht="15.75" outlineLevel="6">
      <c r="A313" s="5" t="s">
        <v>112</v>
      </c>
      <c r="B313" s="6" t="s">
        <v>21</v>
      </c>
      <c r="C313" s="6" t="s">
        <v>309</v>
      </c>
      <c r="D313" s="6" t="s">
        <v>84</v>
      </c>
      <c r="E313" s="6"/>
      <c r="F313" s="90">
        <v>1140.72549</v>
      </c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</row>
    <row r="314" spans="1:22" s="27" customFormat="1" ht="31.5" outlineLevel="6">
      <c r="A314" s="75" t="s">
        <v>404</v>
      </c>
      <c r="B314" s="9" t="s">
        <v>21</v>
      </c>
      <c r="C314" s="9" t="s">
        <v>302</v>
      </c>
      <c r="D314" s="9" t="s">
        <v>5</v>
      </c>
      <c r="E314" s="9"/>
      <c r="F314" s="87">
        <f>F315+F354+F359</f>
        <v>327938.49214</v>
      </c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</row>
    <row r="315" spans="1:22" s="27" customFormat="1" ht="15.75" outlineLevel="6">
      <c r="A315" s="23" t="s">
        <v>165</v>
      </c>
      <c r="B315" s="12" t="s">
        <v>21</v>
      </c>
      <c r="C315" s="12" t="s">
        <v>310</v>
      </c>
      <c r="D315" s="12" t="s">
        <v>5</v>
      </c>
      <c r="E315" s="12"/>
      <c r="F315" s="97">
        <f>F316+F326+F335+F340+F329+F349+F332</f>
        <v>309049.49179</v>
      </c>
      <c r="G315" s="13">
        <f aca="true" t="shared" si="35" ref="G315:V316">G316</f>
        <v>0</v>
      </c>
      <c r="H315" s="13">
        <f t="shared" si="35"/>
        <v>0</v>
      </c>
      <c r="I315" s="13">
        <f t="shared" si="35"/>
        <v>0</v>
      </c>
      <c r="J315" s="13">
        <f t="shared" si="35"/>
        <v>0</v>
      </c>
      <c r="K315" s="13">
        <f t="shared" si="35"/>
        <v>0</v>
      </c>
      <c r="L315" s="13">
        <f t="shared" si="35"/>
        <v>0</v>
      </c>
      <c r="M315" s="13">
        <f t="shared" si="35"/>
        <v>0</v>
      </c>
      <c r="N315" s="13">
        <f t="shared" si="35"/>
        <v>0</v>
      </c>
      <c r="O315" s="13">
        <f t="shared" si="35"/>
        <v>0</v>
      </c>
      <c r="P315" s="13">
        <f t="shared" si="35"/>
        <v>0</v>
      </c>
      <c r="Q315" s="13">
        <f t="shared" si="35"/>
        <v>0</v>
      </c>
      <c r="R315" s="13">
        <f t="shared" si="35"/>
        <v>0</v>
      </c>
      <c r="S315" s="13">
        <f t="shared" si="35"/>
        <v>0</v>
      </c>
      <c r="T315" s="13">
        <f t="shared" si="35"/>
        <v>0</v>
      </c>
      <c r="U315" s="13">
        <f t="shared" si="35"/>
        <v>0</v>
      </c>
      <c r="V315" s="13">
        <f t="shared" si="35"/>
        <v>0</v>
      </c>
    </row>
    <row r="316" spans="1:22" s="27" customFormat="1" ht="31.5" outlineLevel="6">
      <c r="A316" s="55" t="s">
        <v>144</v>
      </c>
      <c r="B316" s="19" t="s">
        <v>21</v>
      </c>
      <c r="C316" s="19" t="s">
        <v>311</v>
      </c>
      <c r="D316" s="19" t="s">
        <v>5</v>
      </c>
      <c r="E316" s="19"/>
      <c r="F316" s="98">
        <f>F317+F320+F323</f>
        <v>0</v>
      </c>
      <c r="G316" s="7">
        <f t="shared" si="35"/>
        <v>0</v>
      </c>
      <c r="H316" s="7">
        <f t="shared" si="35"/>
        <v>0</v>
      </c>
      <c r="I316" s="7">
        <f t="shared" si="35"/>
        <v>0</v>
      </c>
      <c r="J316" s="7">
        <f t="shared" si="35"/>
        <v>0</v>
      </c>
      <c r="K316" s="7">
        <f t="shared" si="35"/>
        <v>0</v>
      </c>
      <c r="L316" s="7">
        <f t="shared" si="35"/>
        <v>0</v>
      </c>
      <c r="M316" s="7">
        <f t="shared" si="35"/>
        <v>0</v>
      </c>
      <c r="N316" s="7">
        <f t="shared" si="35"/>
        <v>0</v>
      </c>
      <c r="O316" s="7">
        <f t="shared" si="35"/>
        <v>0</v>
      </c>
      <c r="P316" s="7">
        <f t="shared" si="35"/>
        <v>0</v>
      </c>
      <c r="Q316" s="7">
        <f t="shared" si="35"/>
        <v>0</v>
      </c>
      <c r="R316" s="7">
        <f t="shared" si="35"/>
        <v>0</v>
      </c>
      <c r="S316" s="7">
        <f t="shared" si="35"/>
        <v>0</v>
      </c>
      <c r="T316" s="7">
        <f t="shared" si="35"/>
        <v>0</v>
      </c>
      <c r="U316" s="7">
        <f t="shared" si="35"/>
        <v>0</v>
      </c>
      <c r="V316" s="7">
        <f t="shared" si="35"/>
        <v>0</v>
      </c>
    </row>
    <row r="317" spans="1:22" s="27" customFormat="1" ht="15.75" outlineLevel="6">
      <c r="A317" s="5" t="s">
        <v>113</v>
      </c>
      <c r="B317" s="6" t="s">
        <v>21</v>
      </c>
      <c r="C317" s="6" t="s">
        <v>311</v>
      </c>
      <c r="D317" s="6" t="s">
        <v>114</v>
      </c>
      <c r="E317" s="6"/>
      <c r="F317" s="99">
        <f>F318+F319</f>
        <v>0</v>
      </c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</row>
    <row r="318" spans="1:22" s="27" customFormat="1" ht="15.75" outlineLevel="6">
      <c r="A318" s="52" t="s">
        <v>244</v>
      </c>
      <c r="B318" s="53" t="s">
        <v>21</v>
      </c>
      <c r="C318" s="53" t="s">
        <v>311</v>
      </c>
      <c r="D318" s="53" t="s">
        <v>115</v>
      </c>
      <c r="E318" s="53"/>
      <c r="F318" s="100">
        <v>0</v>
      </c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</row>
    <row r="319" spans="1:22" s="27" customFormat="1" ht="47.25" outlineLevel="6">
      <c r="A319" s="52" t="s">
        <v>248</v>
      </c>
      <c r="B319" s="53" t="s">
        <v>21</v>
      </c>
      <c r="C319" s="53" t="s">
        <v>311</v>
      </c>
      <c r="D319" s="53" t="s">
        <v>249</v>
      </c>
      <c r="E319" s="53"/>
      <c r="F319" s="100">
        <v>0</v>
      </c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</row>
    <row r="320" spans="1:22" s="27" customFormat="1" ht="15.75" outlineLevel="6">
      <c r="A320" s="5" t="s">
        <v>95</v>
      </c>
      <c r="B320" s="6" t="s">
        <v>21</v>
      </c>
      <c r="C320" s="6" t="s">
        <v>311</v>
      </c>
      <c r="D320" s="6" t="s">
        <v>96</v>
      </c>
      <c r="E320" s="6"/>
      <c r="F320" s="99">
        <f>F321+F322</f>
        <v>0</v>
      </c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</row>
    <row r="321" spans="1:22" s="27" customFormat="1" ht="31.5" outlineLevel="6">
      <c r="A321" s="52" t="s">
        <v>97</v>
      </c>
      <c r="B321" s="53" t="s">
        <v>21</v>
      </c>
      <c r="C321" s="53" t="s">
        <v>311</v>
      </c>
      <c r="D321" s="53" t="s">
        <v>98</v>
      </c>
      <c r="E321" s="53"/>
      <c r="F321" s="100">
        <v>0</v>
      </c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</row>
    <row r="322" spans="1:22" s="27" customFormat="1" ht="31.5" outlineLevel="6">
      <c r="A322" s="52" t="s">
        <v>99</v>
      </c>
      <c r="B322" s="53" t="s">
        <v>21</v>
      </c>
      <c r="C322" s="53" t="s">
        <v>311</v>
      </c>
      <c r="D322" s="53" t="s">
        <v>100</v>
      </c>
      <c r="E322" s="53"/>
      <c r="F322" s="100">
        <v>0</v>
      </c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</row>
    <row r="323" spans="1:22" s="27" customFormat="1" ht="15.75" outlineLevel="6">
      <c r="A323" s="5" t="s">
        <v>101</v>
      </c>
      <c r="B323" s="6" t="s">
        <v>21</v>
      </c>
      <c r="C323" s="6" t="s">
        <v>311</v>
      </c>
      <c r="D323" s="6" t="s">
        <v>102</v>
      </c>
      <c r="E323" s="6"/>
      <c r="F323" s="99">
        <f>F324+F325</f>
        <v>0</v>
      </c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</row>
    <row r="324" spans="1:22" s="27" customFormat="1" ht="15.75" outlineLevel="6">
      <c r="A324" s="52" t="s">
        <v>103</v>
      </c>
      <c r="B324" s="53" t="s">
        <v>21</v>
      </c>
      <c r="C324" s="53" t="s">
        <v>311</v>
      </c>
      <c r="D324" s="53" t="s">
        <v>105</v>
      </c>
      <c r="E324" s="53"/>
      <c r="F324" s="100">
        <v>0</v>
      </c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</row>
    <row r="325" spans="1:22" s="27" customFormat="1" ht="15.75" outlineLevel="6">
      <c r="A325" s="52" t="s">
        <v>104</v>
      </c>
      <c r="B325" s="53" t="s">
        <v>21</v>
      </c>
      <c r="C325" s="53" t="s">
        <v>311</v>
      </c>
      <c r="D325" s="53" t="s">
        <v>106</v>
      </c>
      <c r="E325" s="53"/>
      <c r="F325" s="100">
        <v>0</v>
      </c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</row>
    <row r="326" spans="1:22" s="27" customFormat="1" ht="31.5" outlineLevel="6">
      <c r="A326" s="55" t="s">
        <v>162</v>
      </c>
      <c r="B326" s="19" t="s">
        <v>21</v>
      </c>
      <c r="C326" s="19" t="s">
        <v>312</v>
      </c>
      <c r="D326" s="19" t="s">
        <v>5</v>
      </c>
      <c r="E326" s="19"/>
      <c r="F326" s="98">
        <f>F327</f>
        <v>60541.57181</v>
      </c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</row>
    <row r="327" spans="1:22" s="27" customFormat="1" ht="15.75" outlineLevel="6">
      <c r="A327" s="5" t="s">
        <v>122</v>
      </c>
      <c r="B327" s="6" t="s">
        <v>21</v>
      </c>
      <c r="C327" s="6" t="s">
        <v>312</v>
      </c>
      <c r="D327" s="6" t="s">
        <v>123</v>
      </c>
      <c r="E327" s="6"/>
      <c r="F327" s="99">
        <f>F328</f>
        <v>60541.57181</v>
      </c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</row>
    <row r="328" spans="1:22" s="27" customFormat="1" ht="47.25" outlineLevel="6">
      <c r="A328" s="61" t="s">
        <v>207</v>
      </c>
      <c r="B328" s="53" t="s">
        <v>21</v>
      </c>
      <c r="C328" s="53" t="s">
        <v>312</v>
      </c>
      <c r="D328" s="53" t="s">
        <v>84</v>
      </c>
      <c r="E328" s="53"/>
      <c r="F328" s="100">
        <v>60541.57181</v>
      </c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</row>
    <row r="329" spans="1:22" s="27" customFormat="1" ht="31.5" outlineLevel="6">
      <c r="A329" s="76" t="s">
        <v>204</v>
      </c>
      <c r="B329" s="19" t="s">
        <v>21</v>
      </c>
      <c r="C329" s="19" t="s">
        <v>361</v>
      </c>
      <c r="D329" s="19" t="s">
        <v>5</v>
      </c>
      <c r="E329" s="19"/>
      <c r="F329" s="98">
        <f>F330</f>
        <v>4527.91998</v>
      </c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</row>
    <row r="330" spans="1:22" s="27" customFormat="1" ht="15.75" outlineLevel="6">
      <c r="A330" s="5" t="s">
        <v>122</v>
      </c>
      <c r="B330" s="6" t="s">
        <v>21</v>
      </c>
      <c r="C330" s="6" t="s">
        <v>361</v>
      </c>
      <c r="D330" s="6" t="s">
        <v>123</v>
      </c>
      <c r="E330" s="6"/>
      <c r="F330" s="99">
        <f>F331</f>
        <v>4527.91998</v>
      </c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</row>
    <row r="331" spans="1:22" s="27" customFormat="1" ht="15.75" outlineLevel="6">
      <c r="A331" s="64" t="s">
        <v>85</v>
      </c>
      <c r="B331" s="53" t="s">
        <v>21</v>
      </c>
      <c r="C331" s="53" t="s">
        <v>361</v>
      </c>
      <c r="D331" s="53" t="s">
        <v>86</v>
      </c>
      <c r="E331" s="53"/>
      <c r="F331" s="100">
        <v>4527.91998</v>
      </c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</row>
    <row r="332" spans="1:22" s="27" customFormat="1" ht="15.75" outlineLevel="6">
      <c r="A332" s="76" t="s">
        <v>394</v>
      </c>
      <c r="B332" s="19" t="s">
        <v>21</v>
      </c>
      <c r="C332" s="19" t="s">
        <v>395</v>
      </c>
      <c r="D332" s="19" t="s">
        <v>5</v>
      </c>
      <c r="E332" s="19"/>
      <c r="F332" s="98">
        <f>F333</f>
        <v>1000</v>
      </c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</row>
    <row r="333" spans="1:22" s="27" customFormat="1" ht="15.75" outlineLevel="6">
      <c r="A333" s="5" t="s">
        <v>122</v>
      </c>
      <c r="B333" s="6" t="s">
        <v>21</v>
      </c>
      <c r="C333" s="6" t="s">
        <v>395</v>
      </c>
      <c r="D333" s="6" t="s">
        <v>123</v>
      </c>
      <c r="E333" s="6"/>
      <c r="F333" s="99">
        <f>F334</f>
        <v>1000</v>
      </c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</row>
    <row r="334" spans="1:22" s="27" customFormat="1" ht="15.75" outlineLevel="6">
      <c r="A334" s="64" t="s">
        <v>85</v>
      </c>
      <c r="B334" s="53" t="s">
        <v>21</v>
      </c>
      <c r="C334" s="53" t="s">
        <v>395</v>
      </c>
      <c r="D334" s="53" t="s">
        <v>86</v>
      </c>
      <c r="E334" s="53"/>
      <c r="F334" s="100">
        <v>1000</v>
      </c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</row>
    <row r="335" spans="1:22" s="27" customFormat="1" ht="31.5" outlineLevel="6">
      <c r="A335" s="62" t="s">
        <v>167</v>
      </c>
      <c r="B335" s="19" t="s">
        <v>21</v>
      </c>
      <c r="C335" s="19" t="s">
        <v>313</v>
      </c>
      <c r="D335" s="19" t="s">
        <v>5</v>
      </c>
      <c r="E335" s="19"/>
      <c r="F335" s="98">
        <f>F336+F338</f>
        <v>5835</v>
      </c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</row>
    <row r="336" spans="1:22" s="27" customFormat="1" ht="15.75" outlineLevel="6">
      <c r="A336" s="5" t="s">
        <v>95</v>
      </c>
      <c r="B336" s="6" t="s">
        <v>21</v>
      </c>
      <c r="C336" s="6" t="s">
        <v>313</v>
      </c>
      <c r="D336" s="6" t="s">
        <v>96</v>
      </c>
      <c r="E336" s="6"/>
      <c r="F336" s="99">
        <f>F337</f>
        <v>0</v>
      </c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</row>
    <row r="337" spans="1:22" s="27" customFormat="1" ht="31.5" outlineLevel="6">
      <c r="A337" s="52" t="s">
        <v>99</v>
      </c>
      <c r="B337" s="53" t="s">
        <v>21</v>
      </c>
      <c r="C337" s="53" t="s">
        <v>313</v>
      </c>
      <c r="D337" s="53" t="s">
        <v>100</v>
      </c>
      <c r="E337" s="53"/>
      <c r="F337" s="100">
        <v>0</v>
      </c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</row>
    <row r="338" spans="1:22" s="27" customFormat="1" ht="15.75" outlineLevel="6">
      <c r="A338" s="5" t="s">
        <v>122</v>
      </c>
      <c r="B338" s="6" t="s">
        <v>21</v>
      </c>
      <c r="C338" s="6" t="s">
        <v>313</v>
      </c>
      <c r="D338" s="6" t="s">
        <v>123</v>
      </c>
      <c r="E338" s="6"/>
      <c r="F338" s="99">
        <f>F339</f>
        <v>5835</v>
      </c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</row>
    <row r="339" spans="1:22" s="27" customFormat="1" ht="47.25" outlineLevel="6">
      <c r="A339" s="61" t="s">
        <v>207</v>
      </c>
      <c r="B339" s="53" t="s">
        <v>21</v>
      </c>
      <c r="C339" s="53" t="s">
        <v>313</v>
      </c>
      <c r="D339" s="53" t="s">
        <v>84</v>
      </c>
      <c r="E339" s="53"/>
      <c r="F339" s="100">
        <v>5835</v>
      </c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</row>
    <row r="340" spans="1:22" s="27" customFormat="1" ht="51" customHeight="1" outlineLevel="6">
      <c r="A340" s="63" t="s">
        <v>168</v>
      </c>
      <c r="B340" s="67" t="s">
        <v>21</v>
      </c>
      <c r="C340" s="67" t="s">
        <v>314</v>
      </c>
      <c r="D340" s="67" t="s">
        <v>5</v>
      </c>
      <c r="E340" s="67"/>
      <c r="F340" s="101">
        <f>F341+F344+F347</f>
        <v>237145</v>
      </c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</row>
    <row r="341" spans="1:22" s="27" customFormat="1" ht="15.75" outlineLevel="6">
      <c r="A341" s="5" t="s">
        <v>113</v>
      </c>
      <c r="B341" s="6" t="s">
        <v>21</v>
      </c>
      <c r="C341" s="6" t="s">
        <v>314</v>
      </c>
      <c r="D341" s="6" t="s">
        <v>114</v>
      </c>
      <c r="E341" s="6"/>
      <c r="F341" s="99">
        <f>F342+F343</f>
        <v>0</v>
      </c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</row>
    <row r="342" spans="1:22" s="27" customFormat="1" ht="15.75" outlineLevel="6">
      <c r="A342" s="52" t="s">
        <v>244</v>
      </c>
      <c r="B342" s="53" t="s">
        <v>21</v>
      </c>
      <c r="C342" s="53" t="s">
        <v>314</v>
      </c>
      <c r="D342" s="53" t="s">
        <v>115</v>
      </c>
      <c r="E342" s="53"/>
      <c r="F342" s="100">
        <v>0</v>
      </c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</row>
    <row r="343" spans="1:22" s="27" customFormat="1" ht="47.25" outlineLevel="6">
      <c r="A343" s="52" t="s">
        <v>248</v>
      </c>
      <c r="B343" s="53" t="s">
        <v>21</v>
      </c>
      <c r="C343" s="53" t="s">
        <v>314</v>
      </c>
      <c r="D343" s="53" t="s">
        <v>249</v>
      </c>
      <c r="E343" s="53"/>
      <c r="F343" s="100">
        <v>0</v>
      </c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</row>
    <row r="344" spans="1:22" s="27" customFormat="1" ht="15.75" outlineLevel="6">
      <c r="A344" s="5" t="s">
        <v>95</v>
      </c>
      <c r="B344" s="6" t="s">
        <v>21</v>
      </c>
      <c r="C344" s="6" t="s">
        <v>314</v>
      </c>
      <c r="D344" s="6" t="s">
        <v>96</v>
      </c>
      <c r="E344" s="6"/>
      <c r="F344" s="99">
        <f>F346+F345</f>
        <v>0</v>
      </c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</row>
    <row r="345" spans="1:22" s="27" customFormat="1" ht="31.5" outlineLevel="6">
      <c r="A345" s="52" t="s">
        <v>97</v>
      </c>
      <c r="B345" s="53" t="s">
        <v>21</v>
      </c>
      <c r="C345" s="53" t="s">
        <v>314</v>
      </c>
      <c r="D345" s="53" t="s">
        <v>98</v>
      </c>
      <c r="E345" s="53"/>
      <c r="F345" s="100">
        <v>0</v>
      </c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</row>
    <row r="346" spans="1:22" s="27" customFormat="1" ht="31.5" outlineLevel="6">
      <c r="A346" s="52" t="s">
        <v>99</v>
      </c>
      <c r="B346" s="53" t="s">
        <v>21</v>
      </c>
      <c r="C346" s="53" t="s">
        <v>314</v>
      </c>
      <c r="D346" s="53" t="s">
        <v>100</v>
      </c>
      <c r="E346" s="53"/>
      <c r="F346" s="100">
        <v>0</v>
      </c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</row>
    <row r="347" spans="1:22" s="27" customFormat="1" ht="15.75" outlineLevel="6">
      <c r="A347" s="5" t="s">
        <v>122</v>
      </c>
      <c r="B347" s="6" t="s">
        <v>21</v>
      </c>
      <c r="C347" s="6" t="s">
        <v>314</v>
      </c>
      <c r="D347" s="6" t="s">
        <v>123</v>
      </c>
      <c r="E347" s="6"/>
      <c r="F347" s="99">
        <f>F348</f>
        <v>237145</v>
      </c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</row>
    <row r="348" spans="1:22" s="27" customFormat="1" ht="47.25" outlineLevel="6">
      <c r="A348" s="61" t="s">
        <v>207</v>
      </c>
      <c r="B348" s="53" t="s">
        <v>21</v>
      </c>
      <c r="C348" s="53" t="s">
        <v>314</v>
      </c>
      <c r="D348" s="53" t="s">
        <v>84</v>
      </c>
      <c r="E348" s="53"/>
      <c r="F348" s="100">
        <v>237145</v>
      </c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</row>
    <row r="349" spans="1:22" s="27" customFormat="1" ht="47.25" outlineLevel="6">
      <c r="A349" s="69" t="s">
        <v>211</v>
      </c>
      <c r="B349" s="19" t="s">
        <v>21</v>
      </c>
      <c r="C349" s="19" t="s">
        <v>315</v>
      </c>
      <c r="D349" s="19" t="s">
        <v>5</v>
      </c>
      <c r="E349" s="19"/>
      <c r="F349" s="98">
        <f>F350+F352</f>
        <v>0</v>
      </c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</row>
    <row r="350" spans="1:22" s="27" customFormat="1" ht="15.75" outlineLevel="6">
      <c r="A350" s="5" t="s">
        <v>95</v>
      </c>
      <c r="B350" s="6" t="s">
        <v>21</v>
      </c>
      <c r="C350" s="6" t="s">
        <v>315</v>
      </c>
      <c r="D350" s="6" t="s">
        <v>96</v>
      </c>
      <c r="E350" s="6"/>
      <c r="F350" s="99">
        <f>F351</f>
        <v>0</v>
      </c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</row>
    <row r="351" spans="1:22" s="27" customFormat="1" ht="31.5" outlineLevel="6">
      <c r="A351" s="52" t="s">
        <v>99</v>
      </c>
      <c r="B351" s="53" t="s">
        <v>21</v>
      </c>
      <c r="C351" s="53" t="s">
        <v>315</v>
      </c>
      <c r="D351" s="53" t="s">
        <v>100</v>
      </c>
      <c r="E351" s="53"/>
      <c r="F351" s="100">
        <v>0</v>
      </c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</row>
    <row r="352" spans="1:22" s="27" customFormat="1" ht="15.75" outlineLevel="6">
      <c r="A352" s="5" t="s">
        <v>122</v>
      </c>
      <c r="B352" s="6" t="s">
        <v>21</v>
      </c>
      <c r="C352" s="6" t="s">
        <v>315</v>
      </c>
      <c r="D352" s="6" t="s">
        <v>123</v>
      </c>
      <c r="E352" s="6"/>
      <c r="F352" s="99">
        <f>F353</f>
        <v>0</v>
      </c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</row>
    <row r="353" spans="1:22" s="27" customFormat="1" ht="47.25" outlineLevel="6">
      <c r="A353" s="61" t="s">
        <v>207</v>
      </c>
      <c r="B353" s="53" t="s">
        <v>21</v>
      </c>
      <c r="C353" s="53" t="s">
        <v>315</v>
      </c>
      <c r="D353" s="53" t="s">
        <v>84</v>
      </c>
      <c r="E353" s="53"/>
      <c r="F353" s="100">
        <v>0</v>
      </c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</row>
    <row r="354" spans="1:22" s="27" customFormat="1" ht="31.5" outlineLevel="6">
      <c r="A354" s="14" t="s">
        <v>195</v>
      </c>
      <c r="B354" s="9" t="s">
        <v>21</v>
      </c>
      <c r="C354" s="9" t="s">
        <v>316</v>
      </c>
      <c r="D354" s="9" t="s">
        <v>5</v>
      </c>
      <c r="E354" s="9"/>
      <c r="F354" s="102">
        <f>F355</f>
        <v>18509.97226</v>
      </c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</row>
    <row r="355" spans="1:22" s="27" customFormat="1" ht="31.5" outlineLevel="6">
      <c r="A355" s="55" t="s">
        <v>196</v>
      </c>
      <c r="B355" s="19" t="s">
        <v>21</v>
      </c>
      <c r="C355" s="19" t="s">
        <v>317</v>
      </c>
      <c r="D355" s="19" t="s">
        <v>5</v>
      </c>
      <c r="E355" s="19"/>
      <c r="F355" s="98">
        <f>F356</f>
        <v>18509.97226</v>
      </c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</row>
    <row r="356" spans="1:22" s="27" customFormat="1" ht="15.75" outlineLevel="6">
      <c r="A356" s="5" t="s">
        <v>122</v>
      </c>
      <c r="B356" s="6" t="s">
        <v>21</v>
      </c>
      <c r="C356" s="6" t="s">
        <v>317</v>
      </c>
      <c r="D356" s="6" t="s">
        <v>123</v>
      </c>
      <c r="E356" s="6"/>
      <c r="F356" s="99">
        <f>F357+F358</f>
        <v>18509.97226</v>
      </c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</row>
    <row r="357" spans="1:22" s="27" customFormat="1" ht="47.25" outlineLevel="6">
      <c r="A357" s="61" t="s">
        <v>207</v>
      </c>
      <c r="B357" s="53" t="s">
        <v>21</v>
      </c>
      <c r="C357" s="53" t="s">
        <v>317</v>
      </c>
      <c r="D357" s="53" t="s">
        <v>84</v>
      </c>
      <c r="E357" s="53"/>
      <c r="F357" s="100">
        <v>18252.0774</v>
      </c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</row>
    <row r="358" spans="1:22" s="27" customFormat="1" ht="15.75" outlineLevel="6">
      <c r="A358" s="64" t="s">
        <v>85</v>
      </c>
      <c r="B358" s="53" t="s">
        <v>21</v>
      </c>
      <c r="C358" s="53" t="s">
        <v>364</v>
      </c>
      <c r="D358" s="53" t="s">
        <v>86</v>
      </c>
      <c r="E358" s="53"/>
      <c r="F358" s="100">
        <v>257.89486</v>
      </c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</row>
    <row r="359" spans="1:22" s="27" customFormat="1" ht="35.25" customHeight="1" outlineLevel="6">
      <c r="A359" s="77" t="s">
        <v>229</v>
      </c>
      <c r="B359" s="9" t="s">
        <v>21</v>
      </c>
      <c r="C359" s="9" t="s">
        <v>307</v>
      </c>
      <c r="D359" s="9" t="s">
        <v>5</v>
      </c>
      <c r="E359" s="9"/>
      <c r="F359" s="102">
        <f>F363+F360</f>
        <v>379.02809</v>
      </c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</row>
    <row r="360" spans="1:22" s="27" customFormat="1" ht="35.25" customHeight="1" outlineLevel="6">
      <c r="A360" s="76" t="s">
        <v>240</v>
      </c>
      <c r="B360" s="19" t="s">
        <v>21</v>
      </c>
      <c r="C360" s="19" t="s">
        <v>318</v>
      </c>
      <c r="D360" s="19" t="s">
        <v>5</v>
      </c>
      <c r="E360" s="19"/>
      <c r="F360" s="98">
        <f>F361</f>
        <v>379.02809</v>
      </c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</row>
    <row r="361" spans="1:22" s="27" customFormat="1" ht="21" customHeight="1" outlineLevel="6">
      <c r="A361" s="5" t="s">
        <v>122</v>
      </c>
      <c r="B361" s="6" t="s">
        <v>21</v>
      </c>
      <c r="C361" s="6" t="s">
        <v>318</v>
      </c>
      <c r="D361" s="6" t="s">
        <v>123</v>
      </c>
      <c r="E361" s="6"/>
      <c r="F361" s="99">
        <f>F362</f>
        <v>379.02809</v>
      </c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</row>
    <row r="362" spans="1:22" s="27" customFormat="1" ht="20.25" customHeight="1" outlineLevel="6">
      <c r="A362" s="64" t="s">
        <v>85</v>
      </c>
      <c r="B362" s="53" t="s">
        <v>21</v>
      </c>
      <c r="C362" s="53" t="s">
        <v>318</v>
      </c>
      <c r="D362" s="53" t="s">
        <v>86</v>
      </c>
      <c r="E362" s="53"/>
      <c r="F362" s="100">
        <v>379.02809</v>
      </c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</row>
    <row r="363" spans="1:22" s="27" customFormat="1" ht="31.5" outlineLevel="6">
      <c r="A363" s="76" t="s">
        <v>219</v>
      </c>
      <c r="B363" s="19" t="s">
        <v>21</v>
      </c>
      <c r="C363" s="19" t="s">
        <v>319</v>
      </c>
      <c r="D363" s="19" t="s">
        <v>5</v>
      </c>
      <c r="E363" s="19"/>
      <c r="F363" s="98">
        <f>F364</f>
        <v>0</v>
      </c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</row>
    <row r="364" spans="1:22" s="27" customFormat="1" ht="15.75" outlineLevel="6">
      <c r="A364" s="5" t="s">
        <v>122</v>
      </c>
      <c r="B364" s="6" t="s">
        <v>21</v>
      </c>
      <c r="C364" s="6" t="s">
        <v>319</v>
      </c>
      <c r="D364" s="6" t="s">
        <v>123</v>
      </c>
      <c r="E364" s="6"/>
      <c r="F364" s="99">
        <f>F365</f>
        <v>0</v>
      </c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</row>
    <row r="365" spans="1:22" s="27" customFormat="1" ht="15.75" outlineLevel="6">
      <c r="A365" s="64" t="s">
        <v>85</v>
      </c>
      <c r="B365" s="53" t="s">
        <v>21</v>
      </c>
      <c r="C365" s="53" t="s">
        <v>319</v>
      </c>
      <c r="D365" s="53" t="s">
        <v>86</v>
      </c>
      <c r="E365" s="53"/>
      <c r="F365" s="100">
        <v>0</v>
      </c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</row>
    <row r="366" spans="1:22" s="27" customFormat="1" ht="31.5" outlineLevel="6">
      <c r="A366" s="75" t="s">
        <v>405</v>
      </c>
      <c r="B366" s="9" t="s">
        <v>21</v>
      </c>
      <c r="C366" s="9" t="s">
        <v>320</v>
      </c>
      <c r="D366" s="9" t="s">
        <v>5</v>
      </c>
      <c r="E366" s="9"/>
      <c r="F366" s="102">
        <f>F367</f>
        <v>12383.253</v>
      </c>
      <c r="G366" s="13" t="e">
        <f aca="true" t="shared" si="36" ref="G366:V366">G367</f>
        <v>#REF!</v>
      </c>
      <c r="H366" s="13" t="e">
        <f t="shared" si="36"/>
        <v>#REF!</v>
      </c>
      <c r="I366" s="13" t="e">
        <f t="shared" si="36"/>
        <v>#REF!</v>
      </c>
      <c r="J366" s="13" t="e">
        <f t="shared" si="36"/>
        <v>#REF!</v>
      </c>
      <c r="K366" s="13" t="e">
        <f t="shared" si="36"/>
        <v>#REF!</v>
      </c>
      <c r="L366" s="13" t="e">
        <f t="shared" si="36"/>
        <v>#REF!</v>
      </c>
      <c r="M366" s="13" t="e">
        <f t="shared" si="36"/>
        <v>#REF!</v>
      </c>
      <c r="N366" s="13" t="e">
        <f t="shared" si="36"/>
        <v>#REF!</v>
      </c>
      <c r="O366" s="13" t="e">
        <f t="shared" si="36"/>
        <v>#REF!</v>
      </c>
      <c r="P366" s="13" t="e">
        <f t="shared" si="36"/>
        <v>#REF!</v>
      </c>
      <c r="Q366" s="13" t="e">
        <f t="shared" si="36"/>
        <v>#REF!</v>
      </c>
      <c r="R366" s="13" t="e">
        <f t="shared" si="36"/>
        <v>#REF!</v>
      </c>
      <c r="S366" s="13" t="e">
        <f t="shared" si="36"/>
        <v>#REF!</v>
      </c>
      <c r="T366" s="13" t="e">
        <f t="shared" si="36"/>
        <v>#REF!</v>
      </c>
      <c r="U366" s="13" t="e">
        <f t="shared" si="36"/>
        <v>#REF!</v>
      </c>
      <c r="V366" s="13" t="e">
        <f t="shared" si="36"/>
        <v>#REF!</v>
      </c>
    </row>
    <row r="367" spans="1:22" s="27" customFormat="1" ht="31.5" outlineLevel="6">
      <c r="A367" s="76" t="s">
        <v>162</v>
      </c>
      <c r="B367" s="19" t="s">
        <v>21</v>
      </c>
      <c r="C367" s="19" t="s">
        <v>321</v>
      </c>
      <c r="D367" s="19" t="s">
        <v>5</v>
      </c>
      <c r="E367" s="81"/>
      <c r="F367" s="98">
        <f>F368+F371+F374</f>
        <v>12383.253</v>
      </c>
      <c r="G367" s="7" t="e">
        <f>#REF!</f>
        <v>#REF!</v>
      </c>
      <c r="H367" s="7" t="e">
        <f>#REF!</f>
        <v>#REF!</v>
      </c>
      <c r="I367" s="7" t="e">
        <f>#REF!</f>
        <v>#REF!</v>
      </c>
      <c r="J367" s="7" t="e">
        <f>#REF!</f>
        <v>#REF!</v>
      </c>
      <c r="K367" s="7" t="e">
        <f>#REF!</f>
        <v>#REF!</v>
      </c>
      <c r="L367" s="7" t="e">
        <f>#REF!</f>
        <v>#REF!</v>
      </c>
      <c r="M367" s="7" t="e">
        <f>#REF!</f>
        <v>#REF!</v>
      </c>
      <c r="N367" s="7" t="e">
        <f>#REF!</f>
        <v>#REF!</v>
      </c>
      <c r="O367" s="7" t="e">
        <f>#REF!</f>
        <v>#REF!</v>
      </c>
      <c r="P367" s="7" t="e">
        <f>#REF!</f>
        <v>#REF!</v>
      </c>
      <c r="Q367" s="7" t="e">
        <f>#REF!</f>
        <v>#REF!</v>
      </c>
      <c r="R367" s="7" t="e">
        <f>#REF!</f>
        <v>#REF!</v>
      </c>
      <c r="S367" s="7" t="e">
        <f>#REF!</f>
        <v>#REF!</v>
      </c>
      <c r="T367" s="7" t="e">
        <f>#REF!</f>
        <v>#REF!</v>
      </c>
      <c r="U367" s="7" t="e">
        <f>#REF!</f>
        <v>#REF!</v>
      </c>
      <c r="V367" s="7" t="e">
        <f>#REF!</f>
        <v>#REF!</v>
      </c>
    </row>
    <row r="368" spans="1:22" s="27" customFormat="1" ht="18.75" outlineLevel="6">
      <c r="A368" s="5" t="s">
        <v>122</v>
      </c>
      <c r="B368" s="6" t="s">
        <v>21</v>
      </c>
      <c r="C368" s="6" t="s">
        <v>321</v>
      </c>
      <c r="D368" s="6" t="s">
        <v>5</v>
      </c>
      <c r="E368" s="79"/>
      <c r="F368" s="99">
        <f>F369+F370</f>
        <v>12233.253</v>
      </c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</row>
    <row r="369" spans="1:22" s="27" customFormat="1" ht="47.25" outlineLevel="6">
      <c r="A369" s="64" t="s">
        <v>207</v>
      </c>
      <c r="B369" s="53" t="s">
        <v>21</v>
      </c>
      <c r="C369" s="53" t="s">
        <v>321</v>
      </c>
      <c r="D369" s="53" t="s">
        <v>84</v>
      </c>
      <c r="E369" s="80"/>
      <c r="F369" s="100">
        <v>12000</v>
      </c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</row>
    <row r="370" spans="1:22" s="27" customFormat="1" ht="18.75" outlineLevel="6">
      <c r="A370" s="64" t="s">
        <v>85</v>
      </c>
      <c r="B370" s="53" t="s">
        <v>21</v>
      </c>
      <c r="C370" s="53" t="s">
        <v>363</v>
      </c>
      <c r="D370" s="53" t="s">
        <v>86</v>
      </c>
      <c r="E370" s="80"/>
      <c r="F370" s="100">
        <v>233.253</v>
      </c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</row>
    <row r="371" spans="1:22" s="27" customFormat="1" ht="31.5" outlineLevel="6">
      <c r="A371" s="5" t="s">
        <v>385</v>
      </c>
      <c r="B371" s="6" t="s">
        <v>21</v>
      </c>
      <c r="C371" s="6" t="s">
        <v>392</v>
      </c>
      <c r="D371" s="6" t="s">
        <v>5</v>
      </c>
      <c r="E371" s="6"/>
      <c r="F371" s="7">
        <f>F372</f>
        <v>100</v>
      </c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</row>
    <row r="372" spans="1:22" s="27" customFormat="1" ht="15.75" outlineLevel="6">
      <c r="A372" s="52" t="s">
        <v>122</v>
      </c>
      <c r="B372" s="53" t="s">
        <v>21</v>
      </c>
      <c r="C372" s="53" t="s">
        <v>392</v>
      </c>
      <c r="D372" s="53" t="s">
        <v>123</v>
      </c>
      <c r="E372" s="53"/>
      <c r="F372" s="54">
        <f>F373</f>
        <v>100</v>
      </c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</row>
    <row r="373" spans="1:22" s="27" customFormat="1" ht="15.75" outlineLevel="6">
      <c r="A373" s="64" t="s">
        <v>85</v>
      </c>
      <c r="B373" s="53" t="s">
        <v>21</v>
      </c>
      <c r="C373" s="53" t="s">
        <v>392</v>
      </c>
      <c r="D373" s="53" t="s">
        <v>86</v>
      </c>
      <c r="E373" s="53"/>
      <c r="F373" s="54">
        <v>100</v>
      </c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</row>
    <row r="374" spans="1:22" s="27" customFormat="1" ht="31.5" outlineLevel="6">
      <c r="A374" s="5" t="s">
        <v>388</v>
      </c>
      <c r="B374" s="6" t="s">
        <v>21</v>
      </c>
      <c r="C374" s="6" t="s">
        <v>393</v>
      </c>
      <c r="D374" s="6" t="s">
        <v>5</v>
      </c>
      <c r="E374" s="6"/>
      <c r="F374" s="7">
        <f>F375</f>
        <v>50</v>
      </c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</row>
    <row r="375" spans="1:22" s="27" customFormat="1" ht="15.75" outlineLevel="6">
      <c r="A375" s="52" t="s">
        <v>122</v>
      </c>
      <c r="B375" s="53" t="s">
        <v>21</v>
      </c>
      <c r="C375" s="53" t="s">
        <v>393</v>
      </c>
      <c r="D375" s="53" t="s">
        <v>123</v>
      </c>
      <c r="E375" s="53"/>
      <c r="F375" s="54">
        <f>F376</f>
        <v>50</v>
      </c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</row>
    <row r="376" spans="1:22" s="27" customFormat="1" ht="47.25" outlineLevel="6">
      <c r="A376" s="61" t="s">
        <v>207</v>
      </c>
      <c r="B376" s="53" t="s">
        <v>21</v>
      </c>
      <c r="C376" s="53" t="s">
        <v>393</v>
      </c>
      <c r="D376" s="53" t="s">
        <v>84</v>
      </c>
      <c r="E376" s="53"/>
      <c r="F376" s="54">
        <v>50</v>
      </c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</row>
    <row r="377" spans="1:22" s="27" customFormat="1" ht="31.5" outlineLevel="6">
      <c r="A377" s="78" t="s">
        <v>66</v>
      </c>
      <c r="B377" s="33" t="s">
        <v>65</v>
      </c>
      <c r="C377" s="33" t="s">
        <v>252</v>
      </c>
      <c r="D377" s="33" t="s">
        <v>5</v>
      </c>
      <c r="E377" s="33"/>
      <c r="F377" s="71">
        <f>F378</f>
        <v>30</v>
      </c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</row>
    <row r="378" spans="1:22" s="27" customFormat="1" ht="31.5" outlineLevel="6">
      <c r="A378" s="8" t="s">
        <v>406</v>
      </c>
      <c r="B378" s="9" t="s">
        <v>65</v>
      </c>
      <c r="C378" s="9" t="s">
        <v>322</v>
      </c>
      <c r="D378" s="9" t="s">
        <v>5</v>
      </c>
      <c r="E378" s="9"/>
      <c r="F378" s="10">
        <f>F379</f>
        <v>30</v>
      </c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</row>
    <row r="379" spans="1:22" s="27" customFormat="1" ht="34.5" customHeight="1" outlineLevel="6">
      <c r="A379" s="69" t="s">
        <v>169</v>
      </c>
      <c r="B379" s="19" t="s">
        <v>65</v>
      </c>
      <c r="C379" s="19" t="s">
        <v>323</v>
      </c>
      <c r="D379" s="19" t="s">
        <v>5</v>
      </c>
      <c r="E379" s="19"/>
      <c r="F379" s="20">
        <f>F380</f>
        <v>30</v>
      </c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</row>
    <row r="380" spans="1:22" s="27" customFormat="1" ht="15.75" outlineLevel="6">
      <c r="A380" s="5" t="s">
        <v>95</v>
      </c>
      <c r="B380" s="6" t="s">
        <v>65</v>
      </c>
      <c r="C380" s="6" t="s">
        <v>323</v>
      </c>
      <c r="D380" s="6" t="s">
        <v>96</v>
      </c>
      <c r="E380" s="6"/>
      <c r="F380" s="7">
        <f>F381</f>
        <v>30</v>
      </c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</row>
    <row r="381" spans="1:22" s="27" customFormat="1" ht="31.5" outlineLevel="6">
      <c r="A381" s="52" t="s">
        <v>99</v>
      </c>
      <c r="B381" s="53" t="s">
        <v>65</v>
      </c>
      <c r="C381" s="53" t="s">
        <v>323</v>
      </c>
      <c r="D381" s="53" t="s">
        <v>100</v>
      </c>
      <c r="E381" s="53"/>
      <c r="F381" s="54">
        <v>30</v>
      </c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</row>
    <row r="382" spans="1:22" s="27" customFormat="1" ht="18.75" customHeight="1" outlineLevel="6">
      <c r="A382" s="78" t="s">
        <v>44</v>
      </c>
      <c r="B382" s="33" t="s">
        <v>22</v>
      </c>
      <c r="C382" s="33" t="s">
        <v>252</v>
      </c>
      <c r="D382" s="33" t="s">
        <v>5</v>
      </c>
      <c r="E382" s="33"/>
      <c r="F382" s="71">
        <f>F383</f>
        <v>4144</v>
      </c>
      <c r="G382" s="10" t="e">
        <f>#REF!</f>
        <v>#REF!</v>
      </c>
      <c r="H382" s="10" t="e">
        <f>#REF!</f>
        <v>#REF!</v>
      </c>
      <c r="I382" s="10" t="e">
        <f>#REF!</f>
        <v>#REF!</v>
      </c>
      <c r="J382" s="10" t="e">
        <f>#REF!</f>
        <v>#REF!</v>
      </c>
      <c r="K382" s="10" t="e">
        <f>#REF!</f>
        <v>#REF!</v>
      </c>
      <c r="L382" s="10" t="e">
        <f>#REF!</f>
        <v>#REF!</v>
      </c>
      <c r="M382" s="10" t="e">
        <f>#REF!</f>
        <v>#REF!</v>
      </c>
      <c r="N382" s="10" t="e">
        <f>#REF!</f>
        <v>#REF!</v>
      </c>
      <c r="O382" s="10" t="e">
        <f>#REF!</f>
        <v>#REF!</v>
      </c>
      <c r="P382" s="10" t="e">
        <f>#REF!</f>
        <v>#REF!</v>
      </c>
      <c r="Q382" s="10" t="e">
        <f>#REF!</f>
        <v>#REF!</v>
      </c>
      <c r="R382" s="10" t="e">
        <f>#REF!</f>
        <v>#REF!</v>
      </c>
      <c r="S382" s="10" t="e">
        <f>#REF!</f>
        <v>#REF!</v>
      </c>
      <c r="T382" s="10" t="e">
        <f>#REF!</f>
        <v>#REF!</v>
      </c>
      <c r="U382" s="10" t="e">
        <f>#REF!</f>
        <v>#REF!</v>
      </c>
      <c r="V382" s="10" t="e">
        <f>#REF!</f>
        <v>#REF!</v>
      </c>
    </row>
    <row r="383" spans="1:22" s="27" customFormat="1" ht="31.5" outlineLevel="6">
      <c r="A383" s="8" t="s">
        <v>404</v>
      </c>
      <c r="B383" s="9" t="s">
        <v>22</v>
      </c>
      <c r="C383" s="9" t="s">
        <v>302</v>
      </c>
      <c r="D383" s="9" t="s">
        <v>5</v>
      </c>
      <c r="E383" s="9"/>
      <c r="F383" s="10">
        <f>F384+F396</f>
        <v>4144</v>
      </c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</row>
    <row r="384" spans="1:22" s="27" customFormat="1" ht="15.75" outlineLevel="6">
      <c r="A384" s="65" t="s">
        <v>124</v>
      </c>
      <c r="B384" s="19" t="s">
        <v>22</v>
      </c>
      <c r="C384" s="19" t="s">
        <v>310</v>
      </c>
      <c r="D384" s="19" t="s">
        <v>5</v>
      </c>
      <c r="E384" s="19"/>
      <c r="F384" s="20">
        <f>F385+F388+F391</f>
        <v>3775.15</v>
      </c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</row>
    <row r="385" spans="1:22" s="27" customFormat="1" ht="31.5" outlineLevel="6">
      <c r="A385" s="65" t="s">
        <v>170</v>
      </c>
      <c r="B385" s="19" t="s">
        <v>22</v>
      </c>
      <c r="C385" s="19" t="s">
        <v>324</v>
      </c>
      <c r="D385" s="19" t="s">
        <v>5</v>
      </c>
      <c r="E385" s="19"/>
      <c r="F385" s="20">
        <f>F386</f>
        <v>0</v>
      </c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</row>
    <row r="386" spans="1:22" s="27" customFormat="1" ht="15.75" outlineLevel="6">
      <c r="A386" s="5" t="s">
        <v>95</v>
      </c>
      <c r="B386" s="6" t="s">
        <v>22</v>
      </c>
      <c r="C386" s="6" t="s">
        <v>324</v>
      </c>
      <c r="D386" s="6" t="s">
        <v>96</v>
      </c>
      <c r="E386" s="6"/>
      <c r="F386" s="7">
        <f>F387</f>
        <v>0</v>
      </c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</row>
    <row r="387" spans="1:22" s="27" customFormat="1" ht="31.5" outlineLevel="6">
      <c r="A387" s="52" t="s">
        <v>99</v>
      </c>
      <c r="B387" s="53" t="s">
        <v>22</v>
      </c>
      <c r="C387" s="53" t="s">
        <v>324</v>
      </c>
      <c r="D387" s="53" t="s">
        <v>100</v>
      </c>
      <c r="E387" s="53"/>
      <c r="F387" s="54">
        <v>0</v>
      </c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</row>
    <row r="388" spans="1:22" s="27" customFormat="1" ht="33.75" customHeight="1" outlineLevel="6">
      <c r="A388" s="65" t="s">
        <v>171</v>
      </c>
      <c r="B388" s="19" t="s">
        <v>22</v>
      </c>
      <c r="C388" s="19" t="s">
        <v>325</v>
      </c>
      <c r="D388" s="19" t="s">
        <v>5</v>
      </c>
      <c r="E388" s="19"/>
      <c r="F388" s="20">
        <f>F389</f>
        <v>700</v>
      </c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</row>
    <row r="389" spans="1:22" s="27" customFormat="1" ht="15.75" outlineLevel="6">
      <c r="A389" s="5" t="s">
        <v>122</v>
      </c>
      <c r="B389" s="6" t="s">
        <v>22</v>
      </c>
      <c r="C389" s="6" t="s">
        <v>325</v>
      </c>
      <c r="D389" s="6" t="s">
        <v>123</v>
      </c>
      <c r="E389" s="6"/>
      <c r="F389" s="7">
        <f>F390</f>
        <v>700</v>
      </c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</row>
    <row r="390" spans="1:22" s="27" customFormat="1" ht="47.25" outlineLevel="6">
      <c r="A390" s="64" t="s">
        <v>207</v>
      </c>
      <c r="B390" s="53" t="s">
        <v>22</v>
      </c>
      <c r="C390" s="53" t="s">
        <v>325</v>
      </c>
      <c r="D390" s="53" t="s">
        <v>84</v>
      </c>
      <c r="E390" s="53"/>
      <c r="F390" s="54">
        <v>700</v>
      </c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</row>
    <row r="391" spans="1:22" s="27" customFormat="1" ht="15.75" outlineLevel="6">
      <c r="A391" s="69" t="s">
        <v>172</v>
      </c>
      <c r="B391" s="67" t="s">
        <v>22</v>
      </c>
      <c r="C391" s="67" t="s">
        <v>326</v>
      </c>
      <c r="D391" s="67" t="s">
        <v>5</v>
      </c>
      <c r="E391" s="67"/>
      <c r="F391" s="68">
        <f>F392+F394</f>
        <v>3075.15</v>
      </c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</row>
    <row r="392" spans="1:22" s="27" customFormat="1" ht="15.75" outlineLevel="6">
      <c r="A392" s="5" t="s">
        <v>95</v>
      </c>
      <c r="B392" s="6" t="s">
        <v>22</v>
      </c>
      <c r="C392" s="6" t="s">
        <v>326</v>
      </c>
      <c r="D392" s="6" t="s">
        <v>96</v>
      </c>
      <c r="E392" s="6"/>
      <c r="F392" s="7">
        <f>F393</f>
        <v>0</v>
      </c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</row>
    <row r="393" spans="1:22" s="27" customFormat="1" ht="31.5" outlineLevel="6">
      <c r="A393" s="52" t="s">
        <v>99</v>
      </c>
      <c r="B393" s="53" t="s">
        <v>22</v>
      </c>
      <c r="C393" s="53" t="s">
        <v>326</v>
      </c>
      <c r="D393" s="53" t="s">
        <v>100</v>
      </c>
      <c r="E393" s="53"/>
      <c r="F393" s="54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</row>
    <row r="394" spans="1:22" s="27" customFormat="1" ht="15.75" outlineLevel="6">
      <c r="A394" s="5" t="s">
        <v>122</v>
      </c>
      <c r="B394" s="6" t="s">
        <v>22</v>
      </c>
      <c r="C394" s="6" t="s">
        <v>326</v>
      </c>
      <c r="D394" s="6" t="s">
        <v>123</v>
      </c>
      <c r="E394" s="6"/>
      <c r="F394" s="7">
        <f>F395</f>
        <v>3075.15</v>
      </c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</row>
    <row r="395" spans="1:22" s="27" customFormat="1" ht="47.25" outlineLevel="6">
      <c r="A395" s="61" t="s">
        <v>207</v>
      </c>
      <c r="B395" s="53" t="s">
        <v>22</v>
      </c>
      <c r="C395" s="53" t="s">
        <v>326</v>
      </c>
      <c r="D395" s="53" t="s">
        <v>84</v>
      </c>
      <c r="E395" s="53"/>
      <c r="F395" s="54">
        <v>3075.15</v>
      </c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</row>
    <row r="396" spans="1:22" s="27" customFormat="1" ht="31.5" outlineLevel="6">
      <c r="A396" s="94" t="s">
        <v>173</v>
      </c>
      <c r="B396" s="19" t="s">
        <v>22</v>
      </c>
      <c r="C396" s="19" t="s">
        <v>327</v>
      </c>
      <c r="D396" s="19" t="s">
        <v>5</v>
      </c>
      <c r="E396" s="19"/>
      <c r="F396" s="20">
        <f>F397</f>
        <v>368.85</v>
      </c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</row>
    <row r="397" spans="1:22" s="27" customFormat="1" ht="15.75" outlineLevel="6">
      <c r="A397" s="5" t="s">
        <v>128</v>
      </c>
      <c r="B397" s="6" t="s">
        <v>22</v>
      </c>
      <c r="C397" s="6" t="s">
        <v>328</v>
      </c>
      <c r="D397" s="6" t="s">
        <v>126</v>
      </c>
      <c r="E397" s="6"/>
      <c r="F397" s="7">
        <f>F398</f>
        <v>368.85</v>
      </c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</row>
    <row r="398" spans="1:22" s="27" customFormat="1" ht="31.5" outlineLevel="6">
      <c r="A398" s="52" t="s">
        <v>129</v>
      </c>
      <c r="B398" s="53" t="s">
        <v>22</v>
      </c>
      <c r="C398" s="53" t="s">
        <v>328</v>
      </c>
      <c r="D398" s="53" t="s">
        <v>127</v>
      </c>
      <c r="E398" s="53"/>
      <c r="F398" s="54">
        <v>368.85</v>
      </c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</row>
    <row r="399" spans="1:22" s="27" customFormat="1" ht="15.75" outlineLevel="6">
      <c r="A399" s="78" t="s">
        <v>37</v>
      </c>
      <c r="B399" s="33" t="s">
        <v>13</v>
      </c>
      <c r="C399" s="33" t="s">
        <v>252</v>
      </c>
      <c r="D399" s="33" t="s">
        <v>5</v>
      </c>
      <c r="E399" s="33"/>
      <c r="F399" s="96">
        <f>F400+F412</f>
        <v>14790.70674</v>
      </c>
      <c r="G399" s="10">
        <f aca="true" t="shared" si="37" ref="G399:V399">G401+G412</f>
        <v>0</v>
      </c>
      <c r="H399" s="10">
        <f t="shared" si="37"/>
        <v>0</v>
      </c>
      <c r="I399" s="10">
        <f t="shared" si="37"/>
        <v>0</v>
      </c>
      <c r="J399" s="10">
        <f t="shared" si="37"/>
        <v>0</v>
      </c>
      <c r="K399" s="10">
        <f t="shared" si="37"/>
        <v>0</v>
      </c>
      <c r="L399" s="10">
        <f t="shared" si="37"/>
        <v>0</v>
      </c>
      <c r="M399" s="10">
        <f t="shared" si="37"/>
        <v>0</v>
      </c>
      <c r="N399" s="10">
        <f t="shared" si="37"/>
        <v>0</v>
      </c>
      <c r="O399" s="10">
        <f t="shared" si="37"/>
        <v>0</v>
      </c>
      <c r="P399" s="10">
        <f t="shared" si="37"/>
        <v>0</v>
      </c>
      <c r="Q399" s="10">
        <f t="shared" si="37"/>
        <v>0</v>
      </c>
      <c r="R399" s="10">
        <f t="shared" si="37"/>
        <v>0</v>
      </c>
      <c r="S399" s="10">
        <f t="shared" si="37"/>
        <v>0</v>
      </c>
      <c r="T399" s="10">
        <f t="shared" si="37"/>
        <v>0</v>
      </c>
      <c r="U399" s="10">
        <f t="shared" si="37"/>
        <v>0</v>
      </c>
      <c r="V399" s="10">
        <f t="shared" si="37"/>
        <v>0</v>
      </c>
    </row>
    <row r="400" spans="1:22" s="27" customFormat="1" ht="31.5" outlineLevel="6">
      <c r="A400" s="22" t="s">
        <v>137</v>
      </c>
      <c r="B400" s="9" t="s">
        <v>13</v>
      </c>
      <c r="C400" s="9" t="s">
        <v>253</v>
      </c>
      <c r="D400" s="9" t="s">
        <v>5</v>
      </c>
      <c r="E400" s="9"/>
      <c r="F400" s="87">
        <f>F401</f>
        <v>1508.3021099999999</v>
      </c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  <c r="S400" s="10"/>
      <c r="T400" s="10"/>
      <c r="U400" s="10"/>
      <c r="V400" s="10"/>
    </row>
    <row r="401" spans="1:22" s="27" customFormat="1" ht="36" customHeight="1" outlineLevel="6">
      <c r="A401" s="22" t="s">
        <v>139</v>
      </c>
      <c r="B401" s="12" t="s">
        <v>13</v>
      </c>
      <c r="C401" s="12" t="s">
        <v>254</v>
      </c>
      <c r="D401" s="12" t="s">
        <v>5</v>
      </c>
      <c r="E401" s="12"/>
      <c r="F401" s="93">
        <f>F402+F409</f>
        <v>1508.3021099999999</v>
      </c>
      <c r="G401" s="13">
        <f aca="true" t="shared" si="38" ref="G401:V401">G402</f>
        <v>0</v>
      </c>
      <c r="H401" s="13">
        <f t="shared" si="38"/>
        <v>0</v>
      </c>
      <c r="I401" s="13">
        <f t="shared" si="38"/>
        <v>0</v>
      </c>
      <c r="J401" s="13">
        <f t="shared" si="38"/>
        <v>0</v>
      </c>
      <c r="K401" s="13">
        <f t="shared" si="38"/>
        <v>0</v>
      </c>
      <c r="L401" s="13">
        <f t="shared" si="38"/>
        <v>0</v>
      </c>
      <c r="M401" s="13">
        <f t="shared" si="38"/>
        <v>0</v>
      </c>
      <c r="N401" s="13">
        <f t="shared" si="38"/>
        <v>0</v>
      </c>
      <c r="O401" s="13">
        <f t="shared" si="38"/>
        <v>0</v>
      </c>
      <c r="P401" s="13">
        <f t="shared" si="38"/>
        <v>0</v>
      </c>
      <c r="Q401" s="13">
        <f t="shared" si="38"/>
        <v>0</v>
      </c>
      <c r="R401" s="13">
        <f t="shared" si="38"/>
        <v>0</v>
      </c>
      <c r="S401" s="13">
        <f t="shared" si="38"/>
        <v>0</v>
      </c>
      <c r="T401" s="13">
        <f t="shared" si="38"/>
        <v>0</v>
      </c>
      <c r="U401" s="13">
        <f t="shared" si="38"/>
        <v>0</v>
      </c>
      <c r="V401" s="13">
        <f t="shared" si="38"/>
        <v>0</v>
      </c>
    </row>
    <row r="402" spans="1:22" s="27" customFormat="1" ht="47.25" outlineLevel="6">
      <c r="A402" s="56" t="s">
        <v>205</v>
      </c>
      <c r="B402" s="19" t="s">
        <v>13</v>
      </c>
      <c r="C402" s="19" t="s">
        <v>256</v>
      </c>
      <c r="D402" s="19" t="s">
        <v>5</v>
      </c>
      <c r="E402" s="19"/>
      <c r="F402" s="89">
        <f>F403+F407</f>
        <v>1463.3711999999998</v>
      </c>
      <c r="G402" s="7">
        <f aca="true" t="shared" si="39" ref="G402:V402">G403</f>
        <v>0</v>
      </c>
      <c r="H402" s="7">
        <f t="shared" si="39"/>
        <v>0</v>
      </c>
      <c r="I402" s="7">
        <f t="shared" si="39"/>
        <v>0</v>
      </c>
      <c r="J402" s="7">
        <f t="shared" si="39"/>
        <v>0</v>
      </c>
      <c r="K402" s="7">
        <f t="shared" si="39"/>
        <v>0</v>
      </c>
      <c r="L402" s="7">
        <f t="shared" si="39"/>
        <v>0</v>
      </c>
      <c r="M402" s="7">
        <f t="shared" si="39"/>
        <v>0</v>
      </c>
      <c r="N402" s="7">
        <f t="shared" si="39"/>
        <v>0</v>
      </c>
      <c r="O402" s="7">
        <f t="shared" si="39"/>
        <v>0</v>
      </c>
      <c r="P402" s="7">
        <f t="shared" si="39"/>
        <v>0</v>
      </c>
      <c r="Q402" s="7">
        <f t="shared" si="39"/>
        <v>0</v>
      </c>
      <c r="R402" s="7">
        <f t="shared" si="39"/>
        <v>0</v>
      </c>
      <c r="S402" s="7">
        <f t="shared" si="39"/>
        <v>0</v>
      </c>
      <c r="T402" s="7">
        <f t="shared" si="39"/>
        <v>0</v>
      </c>
      <c r="U402" s="7">
        <f t="shared" si="39"/>
        <v>0</v>
      </c>
      <c r="V402" s="7">
        <f t="shared" si="39"/>
        <v>0</v>
      </c>
    </row>
    <row r="403" spans="1:22" s="27" customFormat="1" ht="31.5" outlineLevel="6">
      <c r="A403" s="5" t="s">
        <v>94</v>
      </c>
      <c r="B403" s="6" t="s">
        <v>13</v>
      </c>
      <c r="C403" s="6" t="s">
        <v>256</v>
      </c>
      <c r="D403" s="6" t="s">
        <v>93</v>
      </c>
      <c r="E403" s="6"/>
      <c r="F403" s="90">
        <f>F404+F405+F406</f>
        <v>1463.3711999999998</v>
      </c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</row>
    <row r="404" spans="1:22" s="27" customFormat="1" ht="31.5" outlineLevel="6">
      <c r="A404" s="52" t="s">
        <v>245</v>
      </c>
      <c r="B404" s="53" t="s">
        <v>13</v>
      </c>
      <c r="C404" s="53" t="s">
        <v>256</v>
      </c>
      <c r="D404" s="53" t="s">
        <v>91</v>
      </c>
      <c r="E404" s="53"/>
      <c r="F404" s="91">
        <v>1116.26</v>
      </c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</row>
    <row r="405" spans="1:22" s="27" customFormat="1" ht="31.5" outlineLevel="6">
      <c r="A405" s="52" t="s">
        <v>250</v>
      </c>
      <c r="B405" s="53" t="s">
        <v>13</v>
      </c>
      <c r="C405" s="53" t="s">
        <v>256</v>
      </c>
      <c r="D405" s="53" t="s">
        <v>92</v>
      </c>
      <c r="E405" s="53"/>
      <c r="F405" s="91">
        <v>7.5212</v>
      </c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</row>
    <row r="406" spans="1:22" s="27" customFormat="1" ht="47.25" outlineLevel="6">
      <c r="A406" s="52" t="s">
        <v>246</v>
      </c>
      <c r="B406" s="53" t="s">
        <v>13</v>
      </c>
      <c r="C406" s="53" t="s">
        <v>256</v>
      </c>
      <c r="D406" s="53" t="s">
        <v>247</v>
      </c>
      <c r="E406" s="53"/>
      <c r="F406" s="91">
        <v>339.59</v>
      </c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</row>
    <row r="407" spans="1:22" s="27" customFormat="1" ht="15.75" outlineLevel="6">
      <c r="A407" s="5" t="s">
        <v>95</v>
      </c>
      <c r="B407" s="6" t="s">
        <v>13</v>
      </c>
      <c r="C407" s="6" t="s">
        <v>256</v>
      </c>
      <c r="D407" s="6" t="s">
        <v>96</v>
      </c>
      <c r="E407" s="6"/>
      <c r="F407" s="90">
        <f>F408</f>
        <v>0</v>
      </c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</row>
    <row r="408" spans="1:22" s="27" customFormat="1" ht="31.5" outlineLevel="6">
      <c r="A408" s="52" t="s">
        <v>99</v>
      </c>
      <c r="B408" s="53" t="s">
        <v>13</v>
      </c>
      <c r="C408" s="53" t="s">
        <v>256</v>
      </c>
      <c r="D408" s="53" t="s">
        <v>100</v>
      </c>
      <c r="E408" s="53"/>
      <c r="F408" s="91">
        <v>0</v>
      </c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</row>
    <row r="409" spans="1:22" s="27" customFormat="1" ht="15.75" outlineLevel="6">
      <c r="A409" s="55" t="s">
        <v>143</v>
      </c>
      <c r="B409" s="19" t="s">
        <v>13</v>
      </c>
      <c r="C409" s="19" t="s">
        <v>259</v>
      </c>
      <c r="D409" s="19" t="s">
        <v>5</v>
      </c>
      <c r="E409" s="19"/>
      <c r="F409" s="89">
        <f>F410+F411</f>
        <v>44.93091</v>
      </c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</row>
    <row r="410" spans="1:22" s="27" customFormat="1" ht="15.75" outlineLevel="6">
      <c r="A410" s="103" t="s">
        <v>112</v>
      </c>
      <c r="B410" s="104" t="s">
        <v>13</v>
      </c>
      <c r="C410" s="104" t="s">
        <v>259</v>
      </c>
      <c r="D410" s="104" t="s">
        <v>227</v>
      </c>
      <c r="E410" s="104"/>
      <c r="F410" s="105">
        <v>0</v>
      </c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</row>
    <row r="411" spans="1:22" s="27" customFormat="1" ht="15.75" outlineLevel="6">
      <c r="A411" s="103" t="s">
        <v>369</v>
      </c>
      <c r="B411" s="104" t="s">
        <v>13</v>
      </c>
      <c r="C411" s="104" t="s">
        <v>259</v>
      </c>
      <c r="D411" s="104" t="s">
        <v>368</v>
      </c>
      <c r="E411" s="104"/>
      <c r="F411" s="105">
        <v>44.93091</v>
      </c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</row>
    <row r="412" spans="1:22" s="27" customFormat="1" ht="38.25" customHeight="1" outlineLevel="6">
      <c r="A412" s="75" t="s">
        <v>404</v>
      </c>
      <c r="B412" s="12" t="s">
        <v>13</v>
      </c>
      <c r="C412" s="12" t="s">
        <v>302</v>
      </c>
      <c r="D412" s="12" t="s">
        <v>5</v>
      </c>
      <c r="E412" s="12"/>
      <c r="F412" s="93">
        <f>F413</f>
        <v>13282.404629999999</v>
      </c>
      <c r="G412" s="13">
        <f aca="true" t="shared" si="40" ref="G412:V412">G414</f>
        <v>0</v>
      </c>
      <c r="H412" s="13">
        <f t="shared" si="40"/>
        <v>0</v>
      </c>
      <c r="I412" s="13">
        <f t="shared" si="40"/>
        <v>0</v>
      </c>
      <c r="J412" s="13">
        <f t="shared" si="40"/>
        <v>0</v>
      </c>
      <c r="K412" s="13">
        <f t="shared" si="40"/>
        <v>0</v>
      </c>
      <c r="L412" s="13">
        <f t="shared" si="40"/>
        <v>0</v>
      </c>
      <c r="M412" s="13">
        <f t="shared" si="40"/>
        <v>0</v>
      </c>
      <c r="N412" s="13">
        <f t="shared" si="40"/>
        <v>0</v>
      </c>
      <c r="O412" s="13">
        <f t="shared" si="40"/>
        <v>0</v>
      </c>
      <c r="P412" s="13">
        <f t="shared" si="40"/>
        <v>0</v>
      </c>
      <c r="Q412" s="13">
        <f t="shared" si="40"/>
        <v>0</v>
      </c>
      <c r="R412" s="13">
        <f t="shared" si="40"/>
        <v>0</v>
      </c>
      <c r="S412" s="13">
        <f t="shared" si="40"/>
        <v>0</v>
      </c>
      <c r="T412" s="13">
        <f t="shared" si="40"/>
        <v>0</v>
      </c>
      <c r="U412" s="13">
        <f t="shared" si="40"/>
        <v>0</v>
      </c>
      <c r="V412" s="13">
        <f t="shared" si="40"/>
        <v>0</v>
      </c>
    </row>
    <row r="413" spans="1:22" s="27" customFormat="1" ht="33" customHeight="1" outlineLevel="6">
      <c r="A413" s="75" t="s">
        <v>173</v>
      </c>
      <c r="B413" s="12" t="s">
        <v>13</v>
      </c>
      <c r="C413" s="12" t="s">
        <v>329</v>
      </c>
      <c r="D413" s="12" t="s">
        <v>5</v>
      </c>
      <c r="E413" s="12"/>
      <c r="F413" s="93">
        <f>F414</f>
        <v>13282.404629999999</v>
      </c>
      <c r="G413" s="13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</row>
    <row r="414" spans="1:22" s="27" customFormat="1" ht="31.5" outlineLevel="6">
      <c r="A414" s="55" t="s">
        <v>144</v>
      </c>
      <c r="B414" s="19" t="s">
        <v>13</v>
      </c>
      <c r="C414" s="19" t="s">
        <v>330</v>
      </c>
      <c r="D414" s="19" t="s">
        <v>5</v>
      </c>
      <c r="E414" s="19"/>
      <c r="F414" s="89">
        <f>F415+F419+F422</f>
        <v>13282.404629999999</v>
      </c>
      <c r="G414" s="7">
        <f aca="true" t="shared" si="41" ref="G414:V414">G415</f>
        <v>0</v>
      </c>
      <c r="H414" s="7">
        <f t="shared" si="41"/>
        <v>0</v>
      </c>
      <c r="I414" s="7">
        <f t="shared" si="41"/>
        <v>0</v>
      </c>
      <c r="J414" s="7">
        <f t="shared" si="41"/>
        <v>0</v>
      </c>
      <c r="K414" s="7">
        <f t="shared" si="41"/>
        <v>0</v>
      </c>
      <c r="L414" s="7">
        <f t="shared" si="41"/>
        <v>0</v>
      </c>
      <c r="M414" s="7">
        <f t="shared" si="41"/>
        <v>0</v>
      </c>
      <c r="N414" s="7">
        <f t="shared" si="41"/>
        <v>0</v>
      </c>
      <c r="O414" s="7">
        <f t="shared" si="41"/>
        <v>0</v>
      </c>
      <c r="P414" s="7">
        <f t="shared" si="41"/>
        <v>0</v>
      </c>
      <c r="Q414" s="7">
        <f t="shared" si="41"/>
        <v>0</v>
      </c>
      <c r="R414" s="7">
        <f t="shared" si="41"/>
        <v>0</v>
      </c>
      <c r="S414" s="7">
        <f t="shared" si="41"/>
        <v>0</v>
      </c>
      <c r="T414" s="7">
        <f t="shared" si="41"/>
        <v>0</v>
      </c>
      <c r="U414" s="7">
        <f t="shared" si="41"/>
        <v>0</v>
      </c>
      <c r="V414" s="7">
        <f t="shared" si="41"/>
        <v>0</v>
      </c>
    </row>
    <row r="415" spans="1:22" s="27" customFormat="1" ht="15.75" outlineLevel="6">
      <c r="A415" s="5" t="s">
        <v>113</v>
      </c>
      <c r="B415" s="6" t="s">
        <v>13</v>
      </c>
      <c r="C415" s="6" t="s">
        <v>330</v>
      </c>
      <c r="D415" s="6" t="s">
        <v>114</v>
      </c>
      <c r="E415" s="6"/>
      <c r="F415" s="90">
        <f>F416+F417+F418</f>
        <v>11281.145629999999</v>
      </c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</row>
    <row r="416" spans="1:22" s="27" customFormat="1" ht="15.75" outlineLevel="6">
      <c r="A416" s="52" t="s">
        <v>244</v>
      </c>
      <c r="B416" s="53" t="s">
        <v>13</v>
      </c>
      <c r="C416" s="53" t="s">
        <v>330</v>
      </c>
      <c r="D416" s="53" t="s">
        <v>115</v>
      </c>
      <c r="E416" s="53"/>
      <c r="F416" s="91">
        <v>8556.80437</v>
      </c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</row>
    <row r="417" spans="1:22" s="27" customFormat="1" ht="31.5" outlineLevel="6">
      <c r="A417" s="52" t="s">
        <v>251</v>
      </c>
      <c r="B417" s="53" t="s">
        <v>13</v>
      </c>
      <c r="C417" s="53" t="s">
        <v>330</v>
      </c>
      <c r="D417" s="53" t="s">
        <v>116</v>
      </c>
      <c r="E417" s="53"/>
      <c r="F417" s="91">
        <v>0</v>
      </c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</row>
    <row r="418" spans="1:22" s="27" customFormat="1" ht="47.25" outlineLevel="6">
      <c r="A418" s="52" t="s">
        <v>248</v>
      </c>
      <c r="B418" s="53" t="s">
        <v>13</v>
      </c>
      <c r="C418" s="53" t="s">
        <v>330</v>
      </c>
      <c r="D418" s="53" t="s">
        <v>249</v>
      </c>
      <c r="E418" s="53"/>
      <c r="F418" s="91">
        <v>2724.34126</v>
      </c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</row>
    <row r="419" spans="1:22" s="27" customFormat="1" ht="15.75" outlineLevel="6">
      <c r="A419" s="5" t="s">
        <v>95</v>
      </c>
      <c r="B419" s="6" t="s">
        <v>13</v>
      </c>
      <c r="C419" s="6" t="s">
        <v>330</v>
      </c>
      <c r="D419" s="6" t="s">
        <v>96</v>
      </c>
      <c r="E419" s="6"/>
      <c r="F419" s="90">
        <f>F420+F421</f>
        <v>1913.259</v>
      </c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</row>
    <row r="420" spans="1:22" s="27" customFormat="1" ht="31.5" outlineLevel="6">
      <c r="A420" s="52" t="s">
        <v>97</v>
      </c>
      <c r="B420" s="53" t="s">
        <v>13</v>
      </c>
      <c r="C420" s="53" t="s">
        <v>330</v>
      </c>
      <c r="D420" s="53" t="s">
        <v>98</v>
      </c>
      <c r="E420" s="53"/>
      <c r="F420" s="91">
        <v>0</v>
      </c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</row>
    <row r="421" spans="1:22" s="27" customFormat="1" ht="31.5" outlineLevel="6">
      <c r="A421" s="52" t="s">
        <v>99</v>
      </c>
      <c r="B421" s="53" t="s">
        <v>13</v>
      </c>
      <c r="C421" s="53" t="s">
        <v>330</v>
      </c>
      <c r="D421" s="53" t="s">
        <v>100</v>
      </c>
      <c r="E421" s="53"/>
      <c r="F421" s="91">
        <v>1913.259</v>
      </c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</row>
    <row r="422" spans="1:22" s="27" customFormat="1" ht="15.75" outlineLevel="6">
      <c r="A422" s="5" t="s">
        <v>101</v>
      </c>
      <c r="B422" s="6" t="s">
        <v>13</v>
      </c>
      <c r="C422" s="6" t="s">
        <v>330</v>
      </c>
      <c r="D422" s="6" t="s">
        <v>102</v>
      </c>
      <c r="E422" s="6"/>
      <c r="F422" s="90">
        <f>F423+F424</f>
        <v>88</v>
      </c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</row>
    <row r="423" spans="1:22" s="27" customFormat="1" ht="15.75" outlineLevel="6">
      <c r="A423" s="52" t="s">
        <v>103</v>
      </c>
      <c r="B423" s="53" t="s">
        <v>13</v>
      </c>
      <c r="C423" s="53" t="s">
        <v>330</v>
      </c>
      <c r="D423" s="53" t="s">
        <v>105</v>
      </c>
      <c r="E423" s="53"/>
      <c r="F423" s="91">
        <v>3</v>
      </c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</row>
    <row r="424" spans="1:22" s="27" customFormat="1" ht="15.75" outlineLevel="6">
      <c r="A424" s="52" t="s">
        <v>104</v>
      </c>
      <c r="B424" s="53" t="s">
        <v>13</v>
      </c>
      <c r="C424" s="53" t="s">
        <v>330</v>
      </c>
      <c r="D424" s="53" t="s">
        <v>106</v>
      </c>
      <c r="E424" s="53"/>
      <c r="F424" s="91">
        <v>85</v>
      </c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</row>
    <row r="425" spans="1:22" s="27" customFormat="1" ht="17.25" customHeight="1" outlineLevel="6">
      <c r="A425" s="16" t="s">
        <v>71</v>
      </c>
      <c r="B425" s="17" t="s">
        <v>51</v>
      </c>
      <c r="C425" s="17" t="s">
        <v>252</v>
      </c>
      <c r="D425" s="17" t="s">
        <v>5</v>
      </c>
      <c r="E425" s="17"/>
      <c r="F425" s="86">
        <f>F426</f>
        <v>20852.738390000002</v>
      </c>
      <c r="G425" s="18" t="e">
        <f>G426+#REF!+#REF!</f>
        <v>#REF!</v>
      </c>
      <c r="H425" s="18" t="e">
        <f>H426+#REF!+#REF!</f>
        <v>#REF!</v>
      </c>
      <c r="I425" s="18" t="e">
        <f>I426+#REF!+#REF!</f>
        <v>#REF!</v>
      </c>
      <c r="J425" s="18" t="e">
        <f>J426+#REF!+#REF!</f>
        <v>#REF!</v>
      </c>
      <c r="K425" s="18" t="e">
        <f>K426+#REF!+#REF!</f>
        <v>#REF!</v>
      </c>
      <c r="L425" s="18" t="e">
        <f>L426+#REF!+#REF!</f>
        <v>#REF!</v>
      </c>
      <c r="M425" s="18" t="e">
        <f>M426+#REF!+#REF!</f>
        <v>#REF!</v>
      </c>
      <c r="N425" s="18" t="e">
        <f>N426+#REF!+#REF!</f>
        <v>#REF!</v>
      </c>
      <c r="O425" s="18" t="e">
        <f>O426+#REF!+#REF!</f>
        <v>#REF!</v>
      </c>
      <c r="P425" s="18" t="e">
        <f>P426+#REF!+#REF!</f>
        <v>#REF!</v>
      </c>
      <c r="Q425" s="18" t="e">
        <f>Q426+#REF!+#REF!</f>
        <v>#REF!</v>
      </c>
      <c r="R425" s="18" t="e">
        <f>R426+#REF!+#REF!</f>
        <v>#REF!</v>
      </c>
      <c r="S425" s="18" t="e">
        <f>S426+#REF!+#REF!</f>
        <v>#REF!</v>
      </c>
      <c r="T425" s="18" t="e">
        <f>T426+#REF!+#REF!</f>
        <v>#REF!</v>
      </c>
      <c r="U425" s="18" t="e">
        <f>U426+#REF!+#REF!</f>
        <v>#REF!</v>
      </c>
      <c r="V425" s="18" t="e">
        <f>V426+#REF!+#REF!</f>
        <v>#REF!</v>
      </c>
    </row>
    <row r="426" spans="1:22" s="27" customFormat="1" ht="15.75" outlineLevel="3">
      <c r="A426" s="8" t="s">
        <v>38</v>
      </c>
      <c r="B426" s="9" t="s">
        <v>14</v>
      </c>
      <c r="C426" s="9" t="s">
        <v>252</v>
      </c>
      <c r="D426" s="9" t="s">
        <v>5</v>
      </c>
      <c r="E426" s="9"/>
      <c r="F426" s="10">
        <f>F427+F431+F450+F454+F458+F462</f>
        <v>20852.738390000002</v>
      </c>
      <c r="G426" s="10" t="e">
        <f>G431+#REF!+#REF!</f>
        <v>#REF!</v>
      </c>
      <c r="H426" s="10" t="e">
        <f>H431+#REF!+#REF!</f>
        <v>#REF!</v>
      </c>
      <c r="I426" s="10" t="e">
        <f>I431+#REF!+#REF!</f>
        <v>#REF!</v>
      </c>
      <c r="J426" s="10" t="e">
        <f>J431+#REF!+#REF!</f>
        <v>#REF!</v>
      </c>
      <c r="K426" s="10" t="e">
        <f>K431+#REF!+#REF!</f>
        <v>#REF!</v>
      </c>
      <c r="L426" s="10" t="e">
        <f>L431+#REF!+#REF!</f>
        <v>#REF!</v>
      </c>
      <c r="M426" s="10" t="e">
        <f>M431+#REF!+#REF!</f>
        <v>#REF!</v>
      </c>
      <c r="N426" s="10" t="e">
        <f>N431+#REF!+#REF!</f>
        <v>#REF!</v>
      </c>
      <c r="O426" s="10" t="e">
        <f>O431+#REF!+#REF!</f>
        <v>#REF!</v>
      </c>
      <c r="P426" s="10" t="e">
        <f>P431+#REF!+#REF!</f>
        <v>#REF!</v>
      </c>
      <c r="Q426" s="10" t="e">
        <f>Q431+#REF!+#REF!</f>
        <v>#REF!</v>
      </c>
      <c r="R426" s="10" t="e">
        <f>R431+#REF!+#REF!</f>
        <v>#REF!</v>
      </c>
      <c r="S426" s="10" t="e">
        <f>S431+#REF!+#REF!</f>
        <v>#REF!</v>
      </c>
      <c r="T426" s="10" t="e">
        <f>T431+#REF!+#REF!</f>
        <v>#REF!</v>
      </c>
      <c r="U426" s="10" t="e">
        <f>U431+#REF!+#REF!</f>
        <v>#REF!</v>
      </c>
      <c r="V426" s="10" t="e">
        <f>V431+#REF!+#REF!</f>
        <v>#REF!</v>
      </c>
    </row>
    <row r="427" spans="1:22" s="27" customFormat="1" ht="31.5" outlineLevel="3">
      <c r="A427" s="22" t="s">
        <v>137</v>
      </c>
      <c r="B427" s="9" t="s">
        <v>14</v>
      </c>
      <c r="C427" s="9" t="s">
        <v>253</v>
      </c>
      <c r="D427" s="9" t="s">
        <v>5</v>
      </c>
      <c r="E427" s="9"/>
      <c r="F427" s="87">
        <f>F428</f>
        <v>73.51048</v>
      </c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  <c r="S427" s="10"/>
      <c r="T427" s="10"/>
      <c r="U427" s="10"/>
      <c r="V427" s="10"/>
    </row>
    <row r="428" spans="1:22" s="27" customFormat="1" ht="31.5" outlineLevel="3">
      <c r="A428" s="22" t="s">
        <v>139</v>
      </c>
      <c r="B428" s="9" t="s">
        <v>14</v>
      </c>
      <c r="C428" s="9" t="s">
        <v>254</v>
      </c>
      <c r="D428" s="9" t="s">
        <v>5</v>
      </c>
      <c r="E428" s="9"/>
      <c r="F428" s="87">
        <f>F429</f>
        <v>73.51048</v>
      </c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  <c r="S428" s="10"/>
      <c r="T428" s="10"/>
      <c r="U428" s="10"/>
      <c r="V428" s="10"/>
    </row>
    <row r="429" spans="1:22" s="27" customFormat="1" ht="15.75" outlineLevel="3">
      <c r="A429" s="55" t="s">
        <v>143</v>
      </c>
      <c r="B429" s="19" t="s">
        <v>14</v>
      </c>
      <c r="C429" s="19" t="s">
        <v>309</v>
      </c>
      <c r="D429" s="19" t="s">
        <v>5</v>
      </c>
      <c r="E429" s="19"/>
      <c r="F429" s="89">
        <f>F430</f>
        <v>73.51048</v>
      </c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  <c r="S429" s="10"/>
      <c r="T429" s="10"/>
      <c r="U429" s="10"/>
      <c r="V429" s="10"/>
    </row>
    <row r="430" spans="1:22" s="27" customFormat="1" ht="15.75" outlineLevel="3">
      <c r="A430" s="5" t="s">
        <v>112</v>
      </c>
      <c r="B430" s="6" t="s">
        <v>14</v>
      </c>
      <c r="C430" s="6" t="s">
        <v>309</v>
      </c>
      <c r="D430" s="6" t="s">
        <v>84</v>
      </c>
      <c r="E430" s="6"/>
      <c r="F430" s="90">
        <v>73.51048</v>
      </c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  <c r="S430" s="10"/>
      <c r="T430" s="10"/>
      <c r="U430" s="10"/>
      <c r="V430" s="10"/>
    </row>
    <row r="431" spans="1:22" s="27" customFormat="1" ht="39" customHeight="1" outlineLevel="3">
      <c r="A431" s="14" t="s">
        <v>407</v>
      </c>
      <c r="B431" s="12" t="s">
        <v>14</v>
      </c>
      <c r="C431" s="12" t="s">
        <v>331</v>
      </c>
      <c r="D431" s="12" t="s">
        <v>5</v>
      </c>
      <c r="E431" s="12"/>
      <c r="F431" s="13">
        <f>F432+F436</f>
        <v>20379.22791</v>
      </c>
      <c r="G431" s="13">
        <f aca="true" t="shared" si="42" ref="G431:V431">G437</f>
        <v>0</v>
      </c>
      <c r="H431" s="13">
        <f t="shared" si="42"/>
        <v>0</v>
      </c>
      <c r="I431" s="13">
        <f t="shared" si="42"/>
        <v>0</v>
      </c>
      <c r="J431" s="13">
        <f t="shared" si="42"/>
        <v>0</v>
      </c>
      <c r="K431" s="13">
        <f t="shared" si="42"/>
        <v>0</v>
      </c>
      <c r="L431" s="13">
        <f t="shared" si="42"/>
        <v>0</v>
      </c>
      <c r="M431" s="13">
        <f t="shared" si="42"/>
        <v>0</v>
      </c>
      <c r="N431" s="13">
        <f t="shared" si="42"/>
        <v>0</v>
      </c>
      <c r="O431" s="13">
        <f t="shared" si="42"/>
        <v>0</v>
      </c>
      <c r="P431" s="13">
        <f t="shared" si="42"/>
        <v>0</v>
      </c>
      <c r="Q431" s="13">
        <f t="shared" si="42"/>
        <v>0</v>
      </c>
      <c r="R431" s="13">
        <f t="shared" si="42"/>
        <v>0</v>
      </c>
      <c r="S431" s="13">
        <f t="shared" si="42"/>
        <v>0</v>
      </c>
      <c r="T431" s="13">
        <f t="shared" si="42"/>
        <v>0</v>
      </c>
      <c r="U431" s="13">
        <f t="shared" si="42"/>
        <v>0</v>
      </c>
      <c r="V431" s="13">
        <f t="shared" si="42"/>
        <v>0</v>
      </c>
    </row>
    <row r="432" spans="1:22" s="27" customFormat="1" ht="19.5" customHeight="1" outlineLevel="3">
      <c r="A432" s="55" t="s">
        <v>125</v>
      </c>
      <c r="B432" s="19" t="s">
        <v>14</v>
      </c>
      <c r="C432" s="19" t="s">
        <v>332</v>
      </c>
      <c r="D432" s="19" t="s">
        <v>5</v>
      </c>
      <c r="E432" s="19"/>
      <c r="F432" s="20">
        <f>F433</f>
        <v>1070</v>
      </c>
      <c r="G432" s="13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</row>
    <row r="433" spans="1:22" s="27" customFormat="1" ht="32.25" customHeight="1" outlineLevel="3">
      <c r="A433" s="82" t="s">
        <v>174</v>
      </c>
      <c r="B433" s="6" t="s">
        <v>14</v>
      </c>
      <c r="C433" s="6" t="s">
        <v>333</v>
      </c>
      <c r="D433" s="6" t="s">
        <v>5</v>
      </c>
      <c r="E433" s="6"/>
      <c r="F433" s="7">
        <f>F434</f>
        <v>1070</v>
      </c>
      <c r="G433" s="13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</row>
    <row r="434" spans="1:22" s="27" customFormat="1" ht="19.5" customHeight="1" outlineLevel="3">
      <c r="A434" s="52" t="s">
        <v>95</v>
      </c>
      <c r="B434" s="53" t="s">
        <v>14</v>
      </c>
      <c r="C434" s="53" t="s">
        <v>333</v>
      </c>
      <c r="D434" s="53" t="s">
        <v>96</v>
      </c>
      <c r="E434" s="53"/>
      <c r="F434" s="54">
        <f>F435</f>
        <v>1070</v>
      </c>
      <c r="G434" s="13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</row>
    <row r="435" spans="1:22" s="27" customFormat="1" ht="19.5" customHeight="1" outlineLevel="3">
      <c r="A435" s="52" t="s">
        <v>99</v>
      </c>
      <c r="B435" s="53" t="s">
        <v>14</v>
      </c>
      <c r="C435" s="53" t="s">
        <v>333</v>
      </c>
      <c r="D435" s="53" t="s">
        <v>100</v>
      </c>
      <c r="E435" s="53"/>
      <c r="F435" s="54">
        <v>1070</v>
      </c>
      <c r="G435" s="13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</row>
    <row r="436" spans="1:22" s="27" customFormat="1" ht="35.25" customHeight="1" outlineLevel="3">
      <c r="A436" s="69" t="s">
        <v>175</v>
      </c>
      <c r="B436" s="19" t="s">
        <v>14</v>
      </c>
      <c r="C436" s="19" t="s">
        <v>334</v>
      </c>
      <c r="D436" s="19" t="s">
        <v>5</v>
      </c>
      <c r="E436" s="19"/>
      <c r="F436" s="20">
        <f>F437+F441+F444+F447</f>
        <v>19309.22791</v>
      </c>
      <c r="G436" s="13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</row>
    <row r="437" spans="1:22" s="27" customFormat="1" ht="31.5" outlineLevel="3">
      <c r="A437" s="5" t="s">
        <v>176</v>
      </c>
      <c r="B437" s="6" t="s">
        <v>14</v>
      </c>
      <c r="C437" s="6" t="s">
        <v>335</v>
      </c>
      <c r="D437" s="6" t="s">
        <v>5</v>
      </c>
      <c r="E437" s="6"/>
      <c r="F437" s="7">
        <f>F438</f>
        <v>10540.092320000002</v>
      </c>
      <c r="G437" s="7">
        <f aca="true" t="shared" si="43" ref="G437:V437">G439</f>
        <v>0</v>
      </c>
      <c r="H437" s="7">
        <f t="shared" si="43"/>
        <v>0</v>
      </c>
      <c r="I437" s="7">
        <f t="shared" si="43"/>
        <v>0</v>
      </c>
      <c r="J437" s="7">
        <f t="shared" si="43"/>
        <v>0</v>
      </c>
      <c r="K437" s="7">
        <f t="shared" si="43"/>
        <v>0</v>
      </c>
      <c r="L437" s="7">
        <f t="shared" si="43"/>
        <v>0</v>
      </c>
      <c r="M437" s="7">
        <f t="shared" si="43"/>
        <v>0</v>
      </c>
      <c r="N437" s="7">
        <f t="shared" si="43"/>
        <v>0</v>
      </c>
      <c r="O437" s="7">
        <f t="shared" si="43"/>
        <v>0</v>
      </c>
      <c r="P437" s="7">
        <f t="shared" si="43"/>
        <v>0</v>
      </c>
      <c r="Q437" s="7">
        <f t="shared" si="43"/>
        <v>0</v>
      </c>
      <c r="R437" s="7">
        <f t="shared" si="43"/>
        <v>0</v>
      </c>
      <c r="S437" s="7">
        <f t="shared" si="43"/>
        <v>0</v>
      </c>
      <c r="T437" s="7">
        <f t="shared" si="43"/>
        <v>0</v>
      </c>
      <c r="U437" s="7">
        <f t="shared" si="43"/>
        <v>0</v>
      </c>
      <c r="V437" s="7">
        <f t="shared" si="43"/>
        <v>0</v>
      </c>
    </row>
    <row r="438" spans="1:22" s="27" customFormat="1" ht="15.75" outlineLevel="3">
      <c r="A438" s="52" t="s">
        <v>122</v>
      </c>
      <c r="B438" s="53" t="s">
        <v>14</v>
      </c>
      <c r="C438" s="53" t="s">
        <v>335</v>
      </c>
      <c r="D438" s="53" t="s">
        <v>123</v>
      </c>
      <c r="E438" s="53"/>
      <c r="F438" s="54">
        <f>F439+F440</f>
        <v>10540.092320000002</v>
      </c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</row>
    <row r="439" spans="1:22" s="27" customFormat="1" ht="47.25" outlineLevel="3">
      <c r="A439" s="61" t="s">
        <v>207</v>
      </c>
      <c r="B439" s="53" t="s">
        <v>14</v>
      </c>
      <c r="C439" s="53" t="s">
        <v>335</v>
      </c>
      <c r="D439" s="53" t="s">
        <v>84</v>
      </c>
      <c r="E439" s="53"/>
      <c r="F439" s="54">
        <v>10283.8489</v>
      </c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</row>
    <row r="440" spans="1:22" s="27" customFormat="1" ht="15.75" outlineLevel="3">
      <c r="A440" s="64" t="s">
        <v>85</v>
      </c>
      <c r="B440" s="53" t="s">
        <v>14</v>
      </c>
      <c r="C440" s="53" t="s">
        <v>360</v>
      </c>
      <c r="D440" s="53" t="s">
        <v>86</v>
      </c>
      <c r="E440" s="53"/>
      <c r="F440" s="54">
        <v>256.24342</v>
      </c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</row>
    <row r="441" spans="1:22" s="27" customFormat="1" ht="31.5" outlineLevel="3">
      <c r="A441" s="5" t="s">
        <v>177</v>
      </c>
      <c r="B441" s="6" t="s">
        <v>14</v>
      </c>
      <c r="C441" s="6" t="s">
        <v>336</v>
      </c>
      <c r="D441" s="6" t="s">
        <v>5</v>
      </c>
      <c r="E441" s="6"/>
      <c r="F441" s="7">
        <f>F442</f>
        <v>8740.58259</v>
      </c>
      <c r="G441" s="7">
        <f aca="true" t="shared" si="44" ref="G441:V441">G443</f>
        <v>0</v>
      </c>
      <c r="H441" s="7">
        <f t="shared" si="44"/>
        <v>0</v>
      </c>
      <c r="I441" s="7">
        <f t="shared" si="44"/>
        <v>0</v>
      </c>
      <c r="J441" s="7">
        <f t="shared" si="44"/>
        <v>0</v>
      </c>
      <c r="K441" s="7">
        <f t="shared" si="44"/>
        <v>0</v>
      </c>
      <c r="L441" s="7">
        <f t="shared" si="44"/>
        <v>0</v>
      </c>
      <c r="M441" s="7">
        <f t="shared" si="44"/>
        <v>0</v>
      </c>
      <c r="N441" s="7">
        <f t="shared" si="44"/>
        <v>0</v>
      </c>
      <c r="O441" s="7">
        <f t="shared" si="44"/>
        <v>0</v>
      </c>
      <c r="P441" s="7">
        <f t="shared" si="44"/>
        <v>0</v>
      </c>
      <c r="Q441" s="7">
        <f t="shared" si="44"/>
        <v>0</v>
      </c>
      <c r="R441" s="7">
        <f t="shared" si="44"/>
        <v>0</v>
      </c>
      <c r="S441" s="7">
        <f t="shared" si="44"/>
        <v>0</v>
      </c>
      <c r="T441" s="7">
        <f t="shared" si="44"/>
        <v>0</v>
      </c>
      <c r="U441" s="7">
        <f t="shared" si="44"/>
        <v>0</v>
      </c>
      <c r="V441" s="7">
        <f t="shared" si="44"/>
        <v>0</v>
      </c>
    </row>
    <row r="442" spans="1:22" s="27" customFormat="1" ht="15.75" outlineLevel="3">
      <c r="A442" s="52" t="s">
        <v>122</v>
      </c>
      <c r="B442" s="53" t="s">
        <v>14</v>
      </c>
      <c r="C442" s="53" t="s">
        <v>336</v>
      </c>
      <c r="D442" s="53" t="s">
        <v>123</v>
      </c>
      <c r="E442" s="53"/>
      <c r="F442" s="54">
        <f>F443</f>
        <v>8740.58259</v>
      </c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</row>
    <row r="443" spans="1:22" s="27" customFormat="1" ht="48.75" customHeight="1" outlineLevel="3">
      <c r="A443" s="61" t="s">
        <v>207</v>
      </c>
      <c r="B443" s="53" t="s">
        <v>14</v>
      </c>
      <c r="C443" s="53" t="s">
        <v>336</v>
      </c>
      <c r="D443" s="53" t="s">
        <v>84</v>
      </c>
      <c r="E443" s="53"/>
      <c r="F443" s="54">
        <v>8740.58259</v>
      </c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</row>
    <row r="444" spans="1:22" s="27" customFormat="1" ht="31.5" outlineLevel="3">
      <c r="A444" s="5" t="s">
        <v>386</v>
      </c>
      <c r="B444" s="6" t="s">
        <v>14</v>
      </c>
      <c r="C444" s="6" t="s">
        <v>387</v>
      </c>
      <c r="D444" s="6" t="s">
        <v>5</v>
      </c>
      <c r="E444" s="6"/>
      <c r="F444" s="7">
        <f>F445</f>
        <v>18.953</v>
      </c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</row>
    <row r="445" spans="1:22" s="27" customFormat="1" ht="15.75" outlineLevel="3">
      <c r="A445" s="52" t="s">
        <v>122</v>
      </c>
      <c r="B445" s="53" t="s">
        <v>14</v>
      </c>
      <c r="C445" s="53" t="s">
        <v>387</v>
      </c>
      <c r="D445" s="53" t="s">
        <v>123</v>
      </c>
      <c r="E445" s="53"/>
      <c r="F445" s="54">
        <f>F446</f>
        <v>18.953</v>
      </c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</row>
    <row r="446" spans="1:22" s="27" customFormat="1" ht="15.75" outlineLevel="3">
      <c r="A446" s="64" t="s">
        <v>85</v>
      </c>
      <c r="B446" s="53" t="s">
        <v>14</v>
      </c>
      <c r="C446" s="53" t="s">
        <v>387</v>
      </c>
      <c r="D446" s="53" t="s">
        <v>86</v>
      </c>
      <c r="E446" s="53"/>
      <c r="F446" s="54">
        <v>18.953</v>
      </c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</row>
    <row r="447" spans="1:22" s="27" customFormat="1" ht="21.75" customHeight="1" outlineLevel="3">
      <c r="A447" s="82" t="s">
        <v>242</v>
      </c>
      <c r="B447" s="6" t="s">
        <v>14</v>
      </c>
      <c r="C447" s="6" t="s">
        <v>337</v>
      </c>
      <c r="D447" s="6" t="s">
        <v>5</v>
      </c>
      <c r="E447" s="6"/>
      <c r="F447" s="7">
        <f>F448</f>
        <v>9.6</v>
      </c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</row>
    <row r="448" spans="1:22" s="27" customFormat="1" ht="15.75" outlineLevel="3">
      <c r="A448" s="52" t="s">
        <v>122</v>
      </c>
      <c r="B448" s="53" t="s">
        <v>14</v>
      </c>
      <c r="C448" s="53" t="s">
        <v>337</v>
      </c>
      <c r="D448" s="53" t="s">
        <v>123</v>
      </c>
      <c r="E448" s="53"/>
      <c r="F448" s="54">
        <f>F449</f>
        <v>9.6</v>
      </c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</row>
    <row r="449" spans="1:22" s="27" customFormat="1" ht="15.75" outlineLevel="3">
      <c r="A449" s="64" t="s">
        <v>85</v>
      </c>
      <c r="B449" s="53" t="s">
        <v>14</v>
      </c>
      <c r="C449" s="53" t="s">
        <v>337</v>
      </c>
      <c r="D449" s="53" t="s">
        <v>86</v>
      </c>
      <c r="E449" s="53"/>
      <c r="F449" s="54">
        <v>9.6</v>
      </c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</row>
    <row r="450" spans="1:22" s="27" customFormat="1" ht="31.5" outlineLevel="3">
      <c r="A450" s="75" t="s">
        <v>408</v>
      </c>
      <c r="B450" s="9" t="s">
        <v>14</v>
      </c>
      <c r="C450" s="9" t="s">
        <v>350</v>
      </c>
      <c r="D450" s="9" t="s">
        <v>5</v>
      </c>
      <c r="E450" s="9"/>
      <c r="F450" s="10">
        <f>F451</f>
        <v>50</v>
      </c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</row>
    <row r="451" spans="1:22" s="27" customFormat="1" ht="31.5" outlineLevel="3">
      <c r="A451" s="69" t="s">
        <v>371</v>
      </c>
      <c r="B451" s="19" t="s">
        <v>14</v>
      </c>
      <c r="C451" s="19" t="s">
        <v>370</v>
      </c>
      <c r="D451" s="19" t="s">
        <v>5</v>
      </c>
      <c r="E451" s="19"/>
      <c r="F451" s="20">
        <f>F452</f>
        <v>50</v>
      </c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</row>
    <row r="452" spans="1:22" s="27" customFormat="1" ht="15.75" outlineLevel="3">
      <c r="A452" s="5" t="s">
        <v>122</v>
      </c>
      <c r="B452" s="6" t="s">
        <v>14</v>
      </c>
      <c r="C452" s="6" t="s">
        <v>370</v>
      </c>
      <c r="D452" s="6" t="s">
        <v>123</v>
      </c>
      <c r="E452" s="6"/>
      <c r="F452" s="7">
        <f>F453</f>
        <v>50</v>
      </c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</row>
    <row r="453" spans="1:22" s="27" customFormat="1" ht="15.75" outlineLevel="3">
      <c r="A453" s="64" t="s">
        <v>85</v>
      </c>
      <c r="B453" s="53" t="s">
        <v>14</v>
      </c>
      <c r="C453" s="53" t="s">
        <v>370</v>
      </c>
      <c r="D453" s="53" t="s">
        <v>86</v>
      </c>
      <c r="E453" s="53"/>
      <c r="F453" s="54">
        <v>50</v>
      </c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</row>
    <row r="454" spans="1:22" s="27" customFormat="1" ht="31.5" outlineLevel="3">
      <c r="A454" s="8" t="s">
        <v>409</v>
      </c>
      <c r="B454" s="9" t="s">
        <v>14</v>
      </c>
      <c r="C454" s="9" t="s">
        <v>338</v>
      </c>
      <c r="D454" s="9" t="s">
        <v>5</v>
      </c>
      <c r="E454" s="9"/>
      <c r="F454" s="10">
        <f>F455</f>
        <v>200</v>
      </c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</row>
    <row r="455" spans="1:22" s="27" customFormat="1" ht="36" customHeight="1" outlineLevel="3">
      <c r="A455" s="82" t="s">
        <v>178</v>
      </c>
      <c r="B455" s="6" t="s">
        <v>14</v>
      </c>
      <c r="C455" s="6" t="s">
        <v>339</v>
      </c>
      <c r="D455" s="6" t="s">
        <v>5</v>
      </c>
      <c r="E455" s="6"/>
      <c r="F455" s="7">
        <f>F456</f>
        <v>200</v>
      </c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</row>
    <row r="456" spans="1:22" s="27" customFormat="1" ht="15.75" outlineLevel="3">
      <c r="A456" s="52" t="s">
        <v>95</v>
      </c>
      <c r="B456" s="53" t="s">
        <v>14</v>
      </c>
      <c r="C456" s="53" t="s">
        <v>339</v>
      </c>
      <c r="D456" s="53" t="s">
        <v>96</v>
      </c>
      <c r="E456" s="53"/>
      <c r="F456" s="54">
        <f>F457</f>
        <v>200</v>
      </c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</row>
    <row r="457" spans="1:22" s="27" customFormat="1" ht="31.5" outlineLevel="3">
      <c r="A457" s="52" t="s">
        <v>99</v>
      </c>
      <c r="B457" s="53" t="s">
        <v>14</v>
      </c>
      <c r="C457" s="53" t="s">
        <v>339</v>
      </c>
      <c r="D457" s="53" t="s">
        <v>100</v>
      </c>
      <c r="E457" s="53"/>
      <c r="F457" s="54">
        <v>200</v>
      </c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</row>
    <row r="458" spans="1:22" s="27" customFormat="1" ht="31.5" outlineLevel="3">
      <c r="A458" s="8" t="s">
        <v>410</v>
      </c>
      <c r="B458" s="9" t="s">
        <v>14</v>
      </c>
      <c r="C458" s="9" t="s">
        <v>340</v>
      </c>
      <c r="D458" s="9" t="s">
        <v>5</v>
      </c>
      <c r="E458" s="9"/>
      <c r="F458" s="10">
        <f>F459</f>
        <v>100</v>
      </c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</row>
    <row r="459" spans="1:22" s="27" customFormat="1" ht="31.5" outlineLevel="3">
      <c r="A459" s="82" t="s">
        <v>179</v>
      </c>
      <c r="B459" s="6" t="s">
        <v>14</v>
      </c>
      <c r="C459" s="6" t="s">
        <v>341</v>
      </c>
      <c r="D459" s="6" t="s">
        <v>5</v>
      </c>
      <c r="E459" s="6"/>
      <c r="F459" s="7">
        <f>F460</f>
        <v>100</v>
      </c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</row>
    <row r="460" spans="1:22" s="27" customFormat="1" ht="15.75" outlineLevel="3">
      <c r="A460" s="52" t="s">
        <v>95</v>
      </c>
      <c r="B460" s="53" t="s">
        <v>14</v>
      </c>
      <c r="C460" s="53" t="s">
        <v>341</v>
      </c>
      <c r="D460" s="53" t="s">
        <v>96</v>
      </c>
      <c r="E460" s="53"/>
      <c r="F460" s="54">
        <f>F461</f>
        <v>100</v>
      </c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</row>
    <row r="461" spans="1:22" s="27" customFormat="1" ht="31.5" outlineLevel="3">
      <c r="A461" s="52" t="s">
        <v>99</v>
      </c>
      <c r="B461" s="53" t="s">
        <v>14</v>
      </c>
      <c r="C461" s="53" t="s">
        <v>341</v>
      </c>
      <c r="D461" s="53" t="s">
        <v>100</v>
      </c>
      <c r="E461" s="53"/>
      <c r="F461" s="54">
        <v>100</v>
      </c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</row>
    <row r="462" spans="1:22" s="27" customFormat="1" ht="31.5" outlineLevel="3">
      <c r="A462" s="8" t="s">
        <v>411</v>
      </c>
      <c r="B462" s="9" t="s">
        <v>14</v>
      </c>
      <c r="C462" s="9" t="s">
        <v>342</v>
      </c>
      <c r="D462" s="9" t="s">
        <v>5</v>
      </c>
      <c r="E462" s="9"/>
      <c r="F462" s="10">
        <f>F463</f>
        <v>50</v>
      </c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</row>
    <row r="463" spans="1:22" s="27" customFormat="1" ht="31.5" outlineLevel="3">
      <c r="A463" s="82" t="s">
        <v>180</v>
      </c>
      <c r="B463" s="6" t="s">
        <v>14</v>
      </c>
      <c r="C463" s="6" t="s">
        <v>343</v>
      </c>
      <c r="D463" s="6" t="s">
        <v>5</v>
      </c>
      <c r="E463" s="6"/>
      <c r="F463" s="7">
        <f>F464</f>
        <v>50</v>
      </c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</row>
    <row r="464" spans="1:22" s="27" customFormat="1" ht="15.75" outlineLevel="3">
      <c r="A464" s="52" t="s">
        <v>95</v>
      </c>
      <c r="B464" s="53" t="s">
        <v>14</v>
      </c>
      <c r="C464" s="53" t="s">
        <v>343</v>
      </c>
      <c r="D464" s="53" t="s">
        <v>96</v>
      </c>
      <c r="E464" s="53"/>
      <c r="F464" s="54">
        <f>F465</f>
        <v>50</v>
      </c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</row>
    <row r="465" spans="1:22" s="27" customFormat="1" ht="31.5" outlineLevel="3">
      <c r="A465" s="52" t="s">
        <v>99</v>
      </c>
      <c r="B465" s="53" t="s">
        <v>14</v>
      </c>
      <c r="C465" s="53" t="s">
        <v>343</v>
      </c>
      <c r="D465" s="53" t="s">
        <v>100</v>
      </c>
      <c r="E465" s="53"/>
      <c r="F465" s="54">
        <v>50</v>
      </c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</row>
    <row r="466" spans="1:22" s="27" customFormat="1" ht="17.25" customHeight="1" outlineLevel="6">
      <c r="A466" s="16" t="s">
        <v>50</v>
      </c>
      <c r="B466" s="17" t="s">
        <v>49</v>
      </c>
      <c r="C466" s="17" t="s">
        <v>252</v>
      </c>
      <c r="D466" s="17" t="s">
        <v>5</v>
      </c>
      <c r="E466" s="17"/>
      <c r="F466" s="86">
        <f>F467+F473+F488+F494</f>
        <v>10070.1786</v>
      </c>
      <c r="G466" s="18" t="e">
        <f aca="true" t="shared" si="45" ref="G466:V466">G467+G473+G488</f>
        <v>#REF!</v>
      </c>
      <c r="H466" s="18" t="e">
        <f t="shared" si="45"/>
        <v>#REF!</v>
      </c>
      <c r="I466" s="18" t="e">
        <f t="shared" si="45"/>
        <v>#REF!</v>
      </c>
      <c r="J466" s="18" t="e">
        <f t="shared" si="45"/>
        <v>#REF!</v>
      </c>
      <c r="K466" s="18" t="e">
        <f t="shared" si="45"/>
        <v>#REF!</v>
      </c>
      <c r="L466" s="18" t="e">
        <f t="shared" si="45"/>
        <v>#REF!</v>
      </c>
      <c r="M466" s="18" t="e">
        <f t="shared" si="45"/>
        <v>#REF!</v>
      </c>
      <c r="N466" s="18" t="e">
        <f t="shared" si="45"/>
        <v>#REF!</v>
      </c>
      <c r="O466" s="18" t="e">
        <f t="shared" si="45"/>
        <v>#REF!</v>
      </c>
      <c r="P466" s="18" t="e">
        <f t="shared" si="45"/>
        <v>#REF!</v>
      </c>
      <c r="Q466" s="18" t="e">
        <f t="shared" si="45"/>
        <v>#REF!</v>
      </c>
      <c r="R466" s="18" t="e">
        <f t="shared" si="45"/>
        <v>#REF!</v>
      </c>
      <c r="S466" s="18" t="e">
        <f t="shared" si="45"/>
        <v>#REF!</v>
      </c>
      <c r="T466" s="18" t="e">
        <f t="shared" si="45"/>
        <v>#REF!</v>
      </c>
      <c r="U466" s="18" t="e">
        <f t="shared" si="45"/>
        <v>#REF!</v>
      </c>
      <c r="V466" s="18" t="e">
        <f t="shared" si="45"/>
        <v>#REF!</v>
      </c>
    </row>
    <row r="467" spans="1:22" s="27" customFormat="1" ht="15.75" outlineLevel="3">
      <c r="A467" s="78" t="s">
        <v>39</v>
      </c>
      <c r="B467" s="33" t="s">
        <v>15</v>
      </c>
      <c r="C467" s="33" t="s">
        <v>252</v>
      </c>
      <c r="D467" s="33" t="s">
        <v>5</v>
      </c>
      <c r="E467" s="33"/>
      <c r="F467" s="71">
        <f>F468</f>
        <v>865</v>
      </c>
      <c r="G467" s="10">
        <f aca="true" t="shared" si="46" ref="G467:V467">G469</f>
        <v>0</v>
      </c>
      <c r="H467" s="10">
        <f t="shared" si="46"/>
        <v>0</v>
      </c>
      <c r="I467" s="10">
        <f t="shared" si="46"/>
        <v>0</v>
      </c>
      <c r="J467" s="10">
        <f t="shared" si="46"/>
        <v>0</v>
      </c>
      <c r="K467" s="10">
        <f t="shared" si="46"/>
        <v>0</v>
      </c>
      <c r="L467" s="10">
        <f t="shared" si="46"/>
        <v>0</v>
      </c>
      <c r="M467" s="10">
        <f t="shared" si="46"/>
        <v>0</v>
      </c>
      <c r="N467" s="10">
        <f t="shared" si="46"/>
        <v>0</v>
      </c>
      <c r="O467" s="10">
        <f t="shared" si="46"/>
        <v>0</v>
      </c>
      <c r="P467" s="10">
        <f t="shared" si="46"/>
        <v>0</v>
      </c>
      <c r="Q467" s="10">
        <f t="shared" si="46"/>
        <v>0</v>
      </c>
      <c r="R467" s="10">
        <f t="shared" si="46"/>
        <v>0</v>
      </c>
      <c r="S467" s="10">
        <f t="shared" si="46"/>
        <v>0</v>
      </c>
      <c r="T467" s="10">
        <f t="shared" si="46"/>
        <v>0</v>
      </c>
      <c r="U467" s="10">
        <f t="shared" si="46"/>
        <v>0</v>
      </c>
      <c r="V467" s="10">
        <f t="shared" si="46"/>
        <v>0</v>
      </c>
    </row>
    <row r="468" spans="1:22" s="27" customFormat="1" ht="31.5" outlineLevel="3">
      <c r="A468" s="22" t="s">
        <v>137</v>
      </c>
      <c r="B468" s="9" t="s">
        <v>15</v>
      </c>
      <c r="C468" s="9" t="s">
        <v>253</v>
      </c>
      <c r="D468" s="9" t="s">
        <v>5</v>
      </c>
      <c r="E468" s="9"/>
      <c r="F468" s="10">
        <f>F469</f>
        <v>865</v>
      </c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  <c r="S468" s="10"/>
      <c r="T468" s="10"/>
      <c r="U468" s="10"/>
      <c r="V468" s="10"/>
    </row>
    <row r="469" spans="1:22" s="15" customFormat="1" ht="30.75" customHeight="1" outlineLevel="3">
      <c r="A469" s="22" t="s">
        <v>139</v>
      </c>
      <c r="B469" s="12" t="s">
        <v>15</v>
      </c>
      <c r="C469" s="12" t="s">
        <v>254</v>
      </c>
      <c r="D469" s="12" t="s">
        <v>5</v>
      </c>
      <c r="E469" s="12"/>
      <c r="F469" s="13">
        <f>F470</f>
        <v>865</v>
      </c>
      <c r="G469" s="13">
        <f aca="true" t="shared" si="47" ref="G469:V470">G470</f>
        <v>0</v>
      </c>
      <c r="H469" s="13">
        <f t="shared" si="47"/>
        <v>0</v>
      </c>
      <c r="I469" s="13">
        <f t="shared" si="47"/>
        <v>0</v>
      </c>
      <c r="J469" s="13">
        <f t="shared" si="47"/>
        <v>0</v>
      </c>
      <c r="K469" s="13">
        <f t="shared" si="47"/>
        <v>0</v>
      </c>
      <c r="L469" s="13">
        <f t="shared" si="47"/>
        <v>0</v>
      </c>
      <c r="M469" s="13">
        <f t="shared" si="47"/>
        <v>0</v>
      </c>
      <c r="N469" s="13">
        <f t="shared" si="47"/>
        <v>0</v>
      </c>
      <c r="O469" s="13">
        <f t="shared" si="47"/>
        <v>0</v>
      </c>
      <c r="P469" s="13">
        <f t="shared" si="47"/>
        <v>0</v>
      </c>
      <c r="Q469" s="13">
        <f t="shared" si="47"/>
        <v>0</v>
      </c>
      <c r="R469" s="13">
        <f t="shared" si="47"/>
        <v>0</v>
      </c>
      <c r="S469" s="13">
        <f t="shared" si="47"/>
        <v>0</v>
      </c>
      <c r="T469" s="13">
        <f t="shared" si="47"/>
        <v>0</v>
      </c>
      <c r="U469" s="13">
        <f t="shared" si="47"/>
        <v>0</v>
      </c>
      <c r="V469" s="13">
        <f t="shared" si="47"/>
        <v>0</v>
      </c>
    </row>
    <row r="470" spans="1:22" s="27" customFormat="1" ht="33" customHeight="1" outlineLevel="4">
      <c r="A470" s="55" t="s">
        <v>181</v>
      </c>
      <c r="B470" s="19" t="s">
        <v>15</v>
      </c>
      <c r="C470" s="19" t="s">
        <v>344</v>
      </c>
      <c r="D470" s="19" t="s">
        <v>5</v>
      </c>
      <c r="E470" s="19"/>
      <c r="F470" s="20">
        <f>F471</f>
        <v>865</v>
      </c>
      <c r="G470" s="7">
        <f t="shared" si="47"/>
        <v>0</v>
      </c>
      <c r="H470" s="7">
        <f t="shared" si="47"/>
        <v>0</v>
      </c>
      <c r="I470" s="7">
        <f t="shared" si="47"/>
        <v>0</v>
      </c>
      <c r="J470" s="7">
        <f t="shared" si="47"/>
        <v>0</v>
      </c>
      <c r="K470" s="7">
        <f t="shared" si="47"/>
        <v>0</v>
      </c>
      <c r="L470" s="7">
        <f t="shared" si="47"/>
        <v>0</v>
      </c>
      <c r="M470" s="7">
        <f t="shared" si="47"/>
        <v>0</v>
      </c>
      <c r="N470" s="7">
        <f t="shared" si="47"/>
        <v>0</v>
      </c>
      <c r="O470" s="7">
        <f t="shared" si="47"/>
        <v>0</v>
      </c>
      <c r="P470" s="7">
        <f t="shared" si="47"/>
        <v>0</v>
      </c>
      <c r="Q470" s="7">
        <f t="shared" si="47"/>
        <v>0</v>
      </c>
      <c r="R470" s="7">
        <f t="shared" si="47"/>
        <v>0</v>
      </c>
      <c r="S470" s="7">
        <f t="shared" si="47"/>
        <v>0</v>
      </c>
      <c r="T470" s="7">
        <f t="shared" si="47"/>
        <v>0</v>
      </c>
      <c r="U470" s="7">
        <f t="shared" si="47"/>
        <v>0</v>
      </c>
      <c r="V470" s="7">
        <f t="shared" si="47"/>
        <v>0</v>
      </c>
    </row>
    <row r="471" spans="1:22" s="27" customFormat="1" ht="15.75" outlineLevel="5">
      <c r="A471" s="5" t="s">
        <v>128</v>
      </c>
      <c r="B471" s="6" t="s">
        <v>15</v>
      </c>
      <c r="C471" s="6" t="s">
        <v>344</v>
      </c>
      <c r="D471" s="6" t="s">
        <v>126</v>
      </c>
      <c r="E471" s="6"/>
      <c r="F471" s="7">
        <f>F472</f>
        <v>865</v>
      </c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</row>
    <row r="472" spans="1:22" s="27" customFormat="1" ht="31.5" outlineLevel="5">
      <c r="A472" s="52" t="s">
        <v>129</v>
      </c>
      <c r="B472" s="53" t="s">
        <v>15</v>
      </c>
      <c r="C472" s="53" t="s">
        <v>344</v>
      </c>
      <c r="D472" s="53" t="s">
        <v>127</v>
      </c>
      <c r="E472" s="53"/>
      <c r="F472" s="54">
        <v>865</v>
      </c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</row>
    <row r="473" spans="1:22" s="27" customFormat="1" ht="15.75" outlineLevel="3">
      <c r="A473" s="78" t="s">
        <v>40</v>
      </c>
      <c r="B473" s="33" t="s">
        <v>16</v>
      </c>
      <c r="C473" s="33" t="s">
        <v>252</v>
      </c>
      <c r="D473" s="33" t="s">
        <v>5</v>
      </c>
      <c r="E473" s="33"/>
      <c r="F473" s="71">
        <f>F474+F480+F484</f>
        <v>5936.178599999999</v>
      </c>
      <c r="G473" s="10" t="e">
        <f>#REF!</f>
        <v>#REF!</v>
      </c>
      <c r="H473" s="10" t="e">
        <f>#REF!</f>
        <v>#REF!</v>
      </c>
      <c r="I473" s="10" t="e">
        <f>#REF!</f>
        <v>#REF!</v>
      </c>
      <c r="J473" s="10" t="e">
        <f>#REF!</f>
        <v>#REF!</v>
      </c>
      <c r="K473" s="10" t="e">
        <f>#REF!</f>
        <v>#REF!</v>
      </c>
      <c r="L473" s="10" t="e">
        <f>#REF!</f>
        <v>#REF!</v>
      </c>
      <c r="M473" s="10" t="e">
        <f>#REF!</f>
        <v>#REF!</v>
      </c>
      <c r="N473" s="10" t="e">
        <f>#REF!</f>
        <v>#REF!</v>
      </c>
      <c r="O473" s="10" t="e">
        <f>#REF!</f>
        <v>#REF!</v>
      </c>
      <c r="P473" s="10" t="e">
        <f>#REF!</f>
        <v>#REF!</v>
      </c>
      <c r="Q473" s="10" t="e">
        <f>#REF!</f>
        <v>#REF!</v>
      </c>
      <c r="R473" s="10" t="e">
        <f>#REF!</f>
        <v>#REF!</v>
      </c>
      <c r="S473" s="10" t="e">
        <f>#REF!</f>
        <v>#REF!</v>
      </c>
      <c r="T473" s="10" t="e">
        <f>#REF!</f>
        <v>#REF!</v>
      </c>
      <c r="U473" s="10" t="e">
        <f>#REF!</f>
        <v>#REF!</v>
      </c>
      <c r="V473" s="10" t="e">
        <f>#REF!</f>
        <v>#REF!</v>
      </c>
    </row>
    <row r="474" spans="1:22" s="27" customFormat="1" ht="31.5" outlineLevel="5">
      <c r="A474" s="8" t="s">
        <v>412</v>
      </c>
      <c r="B474" s="9" t="s">
        <v>16</v>
      </c>
      <c r="C474" s="9" t="s">
        <v>345</v>
      </c>
      <c r="D474" s="9" t="s">
        <v>5</v>
      </c>
      <c r="E474" s="9"/>
      <c r="F474" s="10">
        <f>F475+F478+F479</f>
        <v>5906.178599999999</v>
      </c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</row>
    <row r="475" spans="1:22" s="27" customFormat="1" ht="31.5" outlineLevel="5">
      <c r="A475" s="69" t="s">
        <v>182</v>
      </c>
      <c r="B475" s="19" t="s">
        <v>16</v>
      </c>
      <c r="C475" s="19" t="s">
        <v>346</v>
      </c>
      <c r="D475" s="19" t="s">
        <v>5</v>
      </c>
      <c r="E475" s="19"/>
      <c r="F475" s="20">
        <f>F476</f>
        <v>1419.75</v>
      </c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</row>
    <row r="476" spans="1:22" s="27" customFormat="1" ht="31.5" outlineLevel="5">
      <c r="A476" s="5" t="s">
        <v>107</v>
      </c>
      <c r="B476" s="6" t="s">
        <v>16</v>
      </c>
      <c r="C476" s="6" t="s">
        <v>346</v>
      </c>
      <c r="D476" s="6" t="s">
        <v>109</v>
      </c>
      <c r="E476" s="6"/>
      <c r="F476" s="7">
        <f>F477</f>
        <v>1419.75</v>
      </c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</row>
    <row r="477" spans="1:22" s="27" customFormat="1" ht="15.75" outlineLevel="5">
      <c r="A477" s="52" t="s">
        <v>131</v>
      </c>
      <c r="B477" s="53" t="s">
        <v>16</v>
      </c>
      <c r="C477" s="53" t="s">
        <v>346</v>
      </c>
      <c r="D477" s="53" t="s">
        <v>130</v>
      </c>
      <c r="E477" s="53"/>
      <c r="F477" s="54">
        <v>1419.75</v>
      </c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</row>
    <row r="478" spans="1:22" s="27" customFormat="1" ht="31.5" outlineLevel="5">
      <c r="A478" s="69" t="s">
        <v>382</v>
      </c>
      <c r="B478" s="19" t="s">
        <v>16</v>
      </c>
      <c r="C478" s="19" t="s">
        <v>384</v>
      </c>
      <c r="D478" s="19" t="s">
        <v>130</v>
      </c>
      <c r="E478" s="19"/>
      <c r="F478" s="89">
        <v>2093.75134</v>
      </c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</row>
    <row r="479" spans="1:22" s="27" customFormat="1" ht="31.5" outlineLevel="5">
      <c r="A479" s="69" t="s">
        <v>383</v>
      </c>
      <c r="B479" s="19" t="s">
        <v>16</v>
      </c>
      <c r="C479" s="19" t="s">
        <v>389</v>
      </c>
      <c r="D479" s="19" t="s">
        <v>130</v>
      </c>
      <c r="E479" s="19"/>
      <c r="F479" s="89">
        <v>2392.67726</v>
      </c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</row>
    <row r="480" spans="1:22" s="27" customFormat="1" ht="15.75" outlineLevel="5">
      <c r="A480" s="8" t="s">
        <v>183</v>
      </c>
      <c r="B480" s="9" t="s">
        <v>16</v>
      </c>
      <c r="C480" s="9" t="s">
        <v>347</v>
      </c>
      <c r="D480" s="9" t="s">
        <v>5</v>
      </c>
      <c r="E480" s="9"/>
      <c r="F480" s="10">
        <f>F481</f>
        <v>0</v>
      </c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</row>
    <row r="481" spans="1:22" s="27" customFormat="1" ht="36.75" customHeight="1" outlineLevel="5">
      <c r="A481" s="69" t="s">
        <v>182</v>
      </c>
      <c r="B481" s="19" t="s">
        <v>16</v>
      </c>
      <c r="C481" s="19" t="s">
        <v>348</v>
      </c>
      <c r="D481" s="19" t="s">
        <v>5</v>
      </c>
      <c r="E481" s="19"/>
      <c r="F481" s="20">
        <f>F482</f>
        <v>0</v>
      </c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</row>
    <row r="482" spans="1:22" s="27" customFormat="1" ht="31.5" outlineLevel="5">
      <c r="A482" s="5" t="s">
        <v>107</v>
      </c>
      <c r="B482" s="6" t="s">
        <v>16</v>
      </c>
      <c r="C482" s="6" t="s">
        <v>348</v>
      </c>
      <c r="D482" s="6" t="s">
        <v>109</v>
      </c>
      <c r="E482" s="6"/>
      <c r="F482" s="7">
        <f>F483</f>
        <v>0</v>
      </c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</row>
    <row r="483" spans="1:22" s="27" customFormat="1" ht="15.75" outlineLevel="5">
      <c r="A483" s="52" t="s">
        <v>131</v>
      </c>
      <c r="B483" s="53" t="s">
        <v>16</v>
      </c>
      <c r="C483" s="53" t="s">
        <v>348</v>
      </c>
      <c r="D483" s="53" t="s">
        <v>130</v>
      </c>
      <c r="E483" s="53"/>
      <c r="F483" s="54">
        <v>0</v>
      </c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</row>
    <row r="484" spans="1:22" s="27" customFormat="1" ht="31.5" outlineLevel="5">
      <c r="A484" s="22" t="s">
        <v>137</v>
      </c>
      <c r="B484" s="9" t="s">
        <v>16</v>
      </c>
      <c r="C484" s="9" t="s">
        <v>254</v>
      </c>
      <c r="D484" s="9" t="s">
        <v>5</v>
      </c>
      <c r="E484" s="9"/>
      <c r="F484" s="10">
        <f>F485</f>
        <v>30</v>
      </c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</row>
    <row r="485" spans="1:22" s="27" customFormat="1" ht="31.5" outlineLevel="5">
      <c r="A485" s="69" t="s">
        <v>378</v>
      </c>
      <c r="B485" s="19" t="s">
        <v>16</v>
      </c>
      <c r="C485" s="19" t="s">
        <v>381</v>
      </c>
      <c r="D485" s="19" t="s">
        <v>5</v>
      </c>
      <c r="E485" s="19"/>
      <c r="F485" s="20">
        <f>F486</f>
        <v>30</v>
      </c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</row>
    <row r="486" spans="1:22" s="27" customFormat="1" ht="31.5" outlineLevel="5">
      <c r="A486" s="5" t="s">
        <v>107</v>
      </c>
      <c r="B486" s="6" t="s">
        <v>16</v>
      </c>
      <c r="C486" s="6" t="s">
        <v>381</v>
      </c>
      <c r="D486" s="6" t="s">
        <v>379</v>
      </c>
      <c r="E486" s="6"/>
      <c r="F486" s="7">
        <f>F487</f>
        <v>30</v>
      </c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</row>
    <row r="487" spans="1:22" s="27" customFormat="1" ht="31.5" outlineLevel="5">
      <c r="A487" s="52" t="s">
        <v>380</v>
      </c>
      <c r="B487" s="53" t="s">
        <v>16</v>
      </c>
      <c r="C487" s="53" t="s">
        <v>381</v>
      </c>
      <c r="D487" s="53" t="s">
        <v>379</v>
      </c>
      <c r="E487" s="53"/>
      <c r="F487" s="54">
        <v>30</v>
      </c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</row>
    <row r="488" spans="1:22" s="27" customFormat="1" ht="15.75" outlineLevel="5">
      <c r="A488" s="78" t="s">
        <v>45</v>
      </c>
      <c r="B488" s="33" t="s">
        <v>23</v>
      </c>
      <c r="C488" s="33" t="s">
        <v>252</v>
      </c>
      <c r="D488" s="33" t="s">
        <v>5</v>
      </c>
      <c r="E488" s="33"/>
      <c r="F488" s="71">
        <f>F489</f>
        <v>3269</v>
      </c>
      <c r="G488" s="10">
        <f aca="true" t="shared" si="48" ref="G488:V488">G490</f>
        <v>0</v>
      </c>
      <c r="H488" s="10">
        <f t="shared" si="48"/>
        <v>0</v>
      </c>
      <c r="I488" s="10">
        <f t="shared" si="48"/>
        <v>0</v>
      </c>
      <c r="J488" s="10">
        <f t="shared" si="48"/>
        <v>0</v>
      </c>
      <c r="K488" s="10">
        <f t="shared" si="48"/>
        <v>0</v>
      </c>
      <c r="L488" s="10">
        <f t="shared" si="48"/>
        <v>0</v>
      </c>
      <c r="M488" s="10">
        <f t="shared" si="48"/>
        <v>0</v>
      </c>
      <c r="N488" s="10">
        <f t="shared" si="48"/>
        <v>0</v>
      </c>
      <c r="O488" s="10">
        <f t="shared" si="48"/>
        <v>0</v>
      </c>
      <c r="P488" s="10">
        <f t="shared" si="48"/>
        <v>0</v>
      </c>
      <c r="Q488" s="10">
        <f t="shared" si="48"/>
        <v>0</v>
      </c>
      <c r="R488" s="10">
        <f t="shared" si="48"/>
        <v>0</v>
      </c>
      <c r="S488" s="10">
        <f t="shared" si="48"/>
        <v>0</v>
      </c>
      <c r="T488" s="10">
        <f t="shared" si="48"/>
        <v>0</v>
      </c>
      <c r="U488" s="10">
        <f t="shared" si="48"/>
        <v>0</v>
      </c>
      <c r="V488" s="10">
        <f t="shared" si="48"/>
        <v>0</v>
      </c>
    </row>
    <row r="489" spans="1:22" s="27" customFormat="1" ht="31.5" outlineLevel="5">
      <c r="A489" s="22" t="s">
        <v>137</v>
      </c>
      <c r="B489" s="9" t="s">
        <v>23</v>
      </c>
      <c r="C489" s="9" t="s">
        <v>253</v>
      </c>
      <c r="D489" s="9" t="s">
        <v>5</v>
      </c>
      <c r="E489" s="9"/>
      <c r="F489" s="10">
        <f>F490</f>
        <v>3269</v>
      </c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</row>
    <row r="490" spans="1:22" s="27" customFormat="1" ht="31.5" outlineLevel="5">
      <c r="A490" s="22" t="s">
        <v>139</v>
      </c>
      <c r="B490" s="12" t="s">
        <v>23</v>
      </c>
      <c r="C490" s="12" t="s">
        <v>254</v>
      </c>
      <c r="D490" s="12" t="s">
        <v>5</v>
      </c>
      <c r="E490" s="12"/>
      <c r="F490" s="13">
        <f>F491</f>
        <v>3269</v>
      </c>
      <c r="G490" s="13">
        <f aca="true" t="shared" si="49" ref="G490:V491">G491</f>
        <v>0</v>
      </c>
      <c r="H490" s="13">
        <f t="shared" si="49"/>
        <v>0</v>
      </c>
      <c r="I490" s="13">
        <f t="shared" si="49"/>
        <v>0</v>
      </c>
      <c r="J490" s="13">
        <f t="shared" si="49"/>
        <v>0</v>
      </c>
      <c r="K490" s="13">
        <f t="shared" si="49"/>
        <v>0</v>
      </c>
      <c r="L490" s="13">
        <f t="shared" si="49"/>
        <v>0</v>
      </c>
      <c r="M490" s="13">
        <f t="shared" si="49"/>
        <v>0</v>
      </c>
      <c r="N490" s="13">
        <f t="shared" si="49"/>
        <v>0</v>
      </c>
      <c r="O490" s="13">
        <f t="shared" si="49"/>
        <v>0</v>
      </c>
      <c r="P490" s="13">
        <f t="shared" si="49"/>
        <v>0</v>
      </c>
      <c r="Q490" s="13">
        <f t="shared" si="49"/>
        <v>0</v>
      </c>
      <c r="R490" s="13">
        <f t="shared" si="49"/>
        <v>0</v>
      </c>
      <c r="S490" s="13">
        <f t="shared" si="49"/>
        <v>0</v>
      </c>
      <c r="T490" s="13">
        <f t="shared" si="49"/>
        <v>0</v>
      </c>
      <c r="U490" s="13">
        <f t="shared" si="49"/>
        <v>0</v>
      </c>
      <c r="V490" s="13">
        <f t="shared" si="49"/>
        <v>0</v>
      </c>
    </row>
    <row r="491" spans="1:22" s="27" customFormat="1" ht="47.25" outlineLevel="5">
      <c r="A491" s="69" t="s">
        <v>184</v>
      </c>
      <c r="B491" s="19" t="s">
        <v>23</v>
      </c>
      <c r="C491" s="19" t="s">
        <v>349</v>
      </c>
      <c r="D491" s="19" t="s">
        <v>5</v>
      </c>
      <c r="E491" s="19"/>
      <c r="F491" s="20">
        <f>F492</f>
        <v>3269</v>
      </c>
      <c r="G491" s="7">
        <f t="shared" si="49"/>
        <v>0</v>
      </c>
      <c r="H491" s="7">
        <f t="shared" si="49"/>
        <v>0</v>
      </c>
      <c r="I491" s="7">
        <f t="shared" si="49"/>
        <v>0</v>
      </c>
      <c r="J491" s="7">
        <f t="shared" si="49"/>
        <v>0</v>
      </c>
      <c r="K491" s="7">
        <f t="shared" si="49"/>
        <v>0</v>
      </c>
      <c r="L491" s="7">
        <f t="shared" si="49"/>
        <v>0</v>
      </c>
      <c r="M491" s="7">
        <f t="shared" si="49"/>
        <v>0</v>
      </c>
      <c r="N491" s="7">
        <f t="shared" si="49"/>
        <v>0</v>
      </c>
      <c r="O491" s="7">
        <f t="shared" si="49"/>
        <v>0</v>
      </c>
      <c r="P491" s="7">
        <f t="shared" si="49"/>
        <v>0</v>
      </c>
      <c r="Q491" s="7">
        <f t="shared" si="49"/>
        <v>0</v>
      </c>
      <c r="R491" s="7">
        <f t="shared" si="49"/>
        <v>0</v>
      </c>
      <c r="S491" s="7">
        <f t="shared" si="49"/>
        <v>0</v>
      </c>
      <c r="T491" s="7">
        <f t="shared" si="49"/>
        <v>0</v>
      </c>
      <c r="U491" s="7">
        <f t="shared" si="49"/>
        <v>0</v>
      </c>
      <c r="V491" s="7">
        <f t="shared" si="49"/>
        <v>0</v>
      </c>
    </row>
    <row r="492" spans="1:22" s="27" customFormat="1" ht="15.75" outlineLevel="5">
      <c r="A492" s="5" t="s">
        <v>128</v>
      </c>
      <c r="B492" s="6" t="s">
        <v>23</v>
      </c>
      <c r="C492" s="6" t="s">
        <v>349</v>
      </c>
      <c r="D492" s="6" t="s">
        <v>126</v>
      </c>
      <c r="E492" s="6"/>
      <c r="F492" s="7">
        <f>F493</f>
        <v>3269</v>
      </c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</row>
    <row r="493" spans="1:22" s="27" customFormat="1" ht="31.5" outlineLevel="5">
      <c r="A493" s="52" t="s">
        <v>129</v>
      </c>
      <c r="B493" s="53" t="s">
        <v>23</v>
      </c>
      <c r="C493" s="53" t="s">
        <v>349</v>
      </c>
      <c r="D493" s="53" t="s">
        <v>127</v>
      </c>
      <c r="E493" s="53"/>
      <c r="F493" s="54">
        <v>3269</v>
      </c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</row>
    <row r="494" spans="1:22" s="27" customFormat="1" ht="15.75" outlineLevel="5">
      <c r="A494" s="78" t="s">
        <v>185</v>
      </c>
      <c r="B494" s="33" t="s">
        <v>186</v>
      </c>
      <c r="C494" s="33" t="s">
        <v>252</v>
      </c>
      <c r="D494" s="33" t="s">
        <v>5</v>
      </c>
      <c r="E494" s="33"/>
      <c r="F494" s="71">
        <f>F495</f>
        <v>0</v>
      </c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</row>
    <row r="495" spans="1:22" s="27" customFormat="1" ht="31.5" outlineLevel="5">
      <c r="A495" s="14" t="s">
        <v>408</v>
      </c>
      <c r="B495" s="9" t="s">
        <v>186</v>
      </c>
      <c r="C495" s="9" t="s">
        <v>350</v>
      </c>
      <c r="D495" s="9" t="s">
        <v>5</v>
      </c>
      <c r="E495" s="9"/>
      <c r="F495" s="10">
        <f>F496</f>
        <v>0</v>
      </c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</row>
    <row r="496" spans="1:22" s="27" customFormat="1" ht="33" customHeight="1" outlineLevel="5">
      <c r="A496" s="69" t="s">
        <v>188</v>
      </c>
      <c r="B496" s="19" t="s">
        <v>186</v>
      </c>
      <c r="C496" s="19" t="s">
        <v>351</v>
      </c>
      <c r="D496" s="19" t="s">
        <v>5</v>
      </c>
      <c r="E496" s="19"/>
      <c r="F496" s="20">
        <f>F497</f>
        <v>0</v>
      </c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</row>
    <row r="497" spans="1:22" s="27" customFormat="1" ht="15.75" outlineLevel="5">
      <c r="A497" s="5" t="s">
        <v>95</v>
      </c>
      <c r="B497" s="6" t="s">
        <v>187</v>
      </c>
      <c r="C497" s="6" t="s">
        <v>351</v>
      </c>
      <c r="D497" s="6" t="s">
        <v>96</v>
      </c>
      <c r="E497" s="6"/>
      <c r="F497" s="7">
        <f>F498</f>
        <v>0</v>
      </c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</row>
    <row r="498" spans="1:22" s="27" customFormat="1" ht="31.5" outlineLevel="5">
      <c r="A498" s="52" t="s">
        <v>99</v>
      </c>
      <c r="B498" s="53" t="s">
        <v>186</v>
      </c>
      <c r="C498" s="53" t="s">
        <v>351</v>
      </c>
      <c r="D498" s="53" t="s">
        <v>100</v>
      </c>
      <c r="E498" s="53"/>
      <c r="F498" s="54">
        <v>0</v>
      </c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</row>
    <row r="499" spans="1:22" s="27" customFormat="1" ht="18.75" outlineLevel="5">
      <c r="A499" s="16" t="s">
        <v>77</v>
      </c>
      <c r="B499" s="17" t="s">
        <v>48</v>
      </c>
      <c r="C499" s="17" t="s">
        <v>252</v>
      </c>
      <c r="D499" s="17" t="s">
        <v>5</v>
      </c>
      <c r="E499" s="17"/>
      <c r="F499" s="18">
        <f>F500+F505</f>
        <v>200</v>
      </c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</row>
    <row r="500" spans="1:22" s="27" customFormat="1" ht="31.5" outlineLevel="5">
      <c r="A500" s="8" t="s">
        <v>413</v>
      </c>
      <c r="B500" s="9" t="s">
        <v>17</v>
      </c>
      <c r="C500" s="9" t="s">
        <v>252</v>
      </c>
      <c r="D500" s="9" t="s">
        <v>5</v>
      </c>
      <c r="E500" s="9"/>
      <c r="F500" s="10">
        <f>F501</f>
        <v>200</v>
      </c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</row>
    <row r="501" spans="1:22" s="27" customFormat="1" ht="15.75" outlineLevel="5">
      <c r="A501" s="66" t="s">
        <v>230</v>
      </c>
      <c r="B501" s="19" t="s">
        <v>17</v>
      </c>
      <c r="C501" s="19" t="s">
        <v>352</v>
      </c>
      <c r="D501" s="19" t="s">
        <v>5</v>
      </c>
      <c r="E501" s="19"/>
      <c r="F501" s="20">
        <f>F502</f>
        <v>200</v>
      </c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</row>
    <row r="502" spans="1:22" s="27" customFormat="1" ht="36" customHeight="1" outlineLevel="5">
      <c r="A502" s="69" t="s">
        <v>189</v>
      </c>
      <c r="B502" s="19" t="s">
        <v>17</v>
      </c>
      <c r="C502" s="19" t="s">
        <v>353</v>
      </c>
      <c r="D502" s="19" t="s">
        <v>5</v>
      </c>
      <c r="E502" s="19"/>
      <c r="F502" s="20">
        <f>F503</f>
        <v>200</v>
      </c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</row>
    <row r="503" spans="1:22" s="27" customFormat="1" ht="15.75" outlineLevel="5">
      <c r="A503" s="5" t="s">
        <v>95</v>
      </c>
      <c r="B503" s="6" t="s">
        <v>17</v>
      </c>
      <c r="C503" s="6" t="s">
        <v>353</v>
      </c>
      <c r="D503" s="6" t="s">
        <v>96</v>
      </c>
      <c r="E503" s="6"/>
      <c r="F503" s="7">
        <f>F504</f>
        <v>200</v>
      </c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</row>
    <row r="504" spans="1:22" s="27" customFormat="1" ht="31.5" outlineLevel="5">
      <c r="A504" s="52" t="s">
        <v>99</v>
      </c>
      <c r="B504" s="53" t="s">
        <v>17</v>
      </c>
      <c r="C504" s="53" t="s">
        <v>353</v>
      </c>
      <c r="D504" s="53" t="s">
        <v>100</v>
      </c>
      <c r="E504" s="53"/>
      <c r="F504" s="54">
        <v>200</v>
      </c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</row>
    <row r="505" spans="1:22" s="27" customFormat="1" ht="15.75" outlineLevel="5">
      <c r="A505" s="21" t="s">
        <v>87</v>
      </c>
      <c r="B505" s="9" t="s">
        <v>88</v>
      </c>
      <c r="C505" s="9" t="s">
        <v>252</v>
      </c>
      <c r="D505" s="9" t="s">
        <v>5</v>
      </c>
      <c r="E505" s="6"/>
      <c r="F505" s="10">
        <f>F506</f>
        <v>0</v>
      </c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</row>
    <row r="506" spans="1:22" s="27" customFormat="1" ht="31.5" outlineLevel="5">
      <c r="A506" s="66" t="s">
        <v>413</v>
      </c>
      <c r="B506" s="19" t="s">
        <v>88</v>
      </c>
      <c r="C506" s="19" t="s">
        <v>352</v>
      </c>
      <c r="D506" s="19" t="s">
        <v>5</v>
      </c>
      <c r="E506" s="19"/>
      <c r="F506" s="20">
        <f>F507</f>
        <v>0</v>
      </c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</row>
    <row r="507" spans="1:22" s="27" customFormat="1" ht="47.25" outlineLevel="5">
      <c r="A507" s="5" t="s">
        <v>190</v>
      </c>
      <c r="B507" s="6" t="s">
        <v>88</v>
      </c>
      <c r="C507" s="6" t="s">
        <v>354</v>
      </c>
      <c r="D507" s="6" t="s">
        <v>5</v>
      </c>
      <c r="E507" s="6"/>
      <c r="F507" s="7">
        <f>F508</f>
        <v>0</v>
      </c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</row>
    <row r="508" spans="1:22" s="27" customFormat="1" ht="15.75" outlineLevel="5">
      <c r="A508" s="52" t="s">
        <v>121</v>
      </c>
      <c r="B508" s="53" t="s">
        <v>88</v>
      </c>
      <c r="C508" s="53" t="s">
        <v>354</v>
      </c>
      <c r="D508" s="53" t="s">
        <v>120</v>
      </c>
      <c r="E508" s="53"/>
      <c r="F508" s="54">
        <v>0</v>
      </c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</row>
    <row r="509" spans="1:22" s="27" customFormat="1" ht="18.75" outlineLevel="5">
      <c r="A509" s="16" t="s">
        <v>72</v>
      </c>
      <c r="B509" s="17" t="s">
        <v>73</v>
      </c>
      <c r="C509" s="17" t="s">
        <v>252</v>
      </c>
      <c r="D509" s="17" t="s">
        <v>5</v>
      </c>
      <c r="E509" s="17"/>
      <c r="F509" s="18">
        <f>F510+F516</f>
        <v>2000</v>
      </c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</row>
    <row r="510" spans="1:22" s="27" customFormat="1" ht="31.5" customHeight="1" outlineLevel="5">
      <c r="A510" s="85" t="s">
        <v>47</v>
      </c>
      <c r="B510" s="83" t="s">
        <v>74</v>
      </c>
      <c r="C510" s="83" t="s">
        <v>355</v>
      </c>
      <c r="D510" s="83" t="s">
        <v>5</v>
      </c>
      <c r="E510" s="83"/>
      <c r="F510" s="84">
        <f>F511</f>
        <v>2000</v>
      </c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</row>
    <row r="511" spans="1:22" s="27" customFormat="1" ht="31.5" customHeight="1" outlineLevel="5">
      <c r="A511" s="22" t="s">
        <v>137</v>
      </c>
      <c r="B511" s="12" t="s">
        <v>74</v>
      </c>
      <c r="C511" s="12" t="s">
        <v>253</v>
      </c>
      <c r="D511" s="12" t="s">
        <v>5</v>
      </c>
      <c r="E511" s="12"/>
      <c r="F511" s="13">
        <f>F512</f>
        <v>2000</v>
      </c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</row>
    <row r="512" spans="1:22" s="27" customFormat="1" ht="31.5" outlineLevel="5">
      <c r="A512" s="22" t="s">
        <v>139</v>
      </c>
      <c r="B512" s="9" t="s">
        <v>74</v>
      </c>
      <c r="C512" s="9" t="s">
        <v>254</v>
      </c>
      <c r="D512" s="9" t="s">
        <v>5</v>
      </c>
      <c r="E512" s="9"/>
      <c r="F512" s="10">
        <f>F513</f>
        <v>2000</v>
      </c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</row>
    <row r="513" spans="1:22" s="27" customFormat="1" ht="31.5" outlineLevel="5">
      <c r="A513" s="69" t="s">
        <v>191</v>
      </c>
      <c r="B513" s="19" t="s">
        <v>74</v>
      </c>
      <c r="C513" s="19" t="s">
        <v>356</v>
      </c>
      <c r="D513" s="19" t="s">
        <v>5</v>
      </c>
      <c r="E513" s="19"/>
      <c r="F513" s="20">
        <f>F514</f>
        <v>2000</v>
      </c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</row>
    <row r="514" spans="1:22" s="27" customFormat="1" ht="15.75" outlineLevel="5">
      <c r="A514" s="5" t="s">
        <v>122</v>
      </c>
      <c r="B514" s="6" t="s">
        <v>74</v>
      </c>
      <c r="C514" s="6" t="s">
        <v>356</v>
      </c>
      <c r="D514" s="6" t="s">
        <v>123</v>
      </c>
      <c r="E514" s="6"/>
      <c r="F514" s="7">
        <f>F515</f>
        <v>2000</v>
      </c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</row>
    <row r="515" spans="1:22" s="27" customFormat="1" ht="47.25" outlineLevel="5">
      <c r="A515" s="61" t="s">
        <v>207</v>
      </c>
      <c r="B515" s="53" t="s">
        <v>74</v>
      </c>
      <c r="C515" s="53" t="s">
        <v>356</v>
      </c>
      <c r="D515" s="53" t="s">
        <v>84</v>
      </c>
      <c r="E515" s="53"/>
      <c r="F515" s="54">
        <v>2000</v>
      </c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</row>
    <row r="516" spans="1:22" s="27" customFormat="1" ht="15.75" outlineLevel="5">
      <c r="A516" s="78" t="s">
        <v>76</v>
      </c>
      <c r="B516" s="33" t="s">
        <v>75</v>
      </c>
      <c r="C516" s="33" t="s">
        <v>355</v>
      </c>
      <c r="D516" s="33" t="s">
        <v>5</v>
      </c>
      <c r="E516" s="33"/>
      <c r="F516" s="71">
        <f>F517</f>
        <v>0</v>
      </c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</row>
    <row r="517" spans="1:22" s="27" customFormat="1" ht="31.5" outlineLevel="5">
      <c r="A517" s="22" t="s">
        <v>137</v>
      </c>
      <c r="B517" s="12" t="s">
        <v>75</v>
      </c>
      <c r="C517" s="12" t="s">
        <v>253</v>
      </c>
      <c r="D517" s="12" t="s">
        <v>5</v>
      </c>
      <c r="E517" s="12"/>
      <c r="F517" s="13">
        <f>F518</f>
        <v>0</v>
      </c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</row>
    <row r="518" spans="1:22" s="27" customFormat="1" ht="31.5" outlineLevel="5">
      <c r="A518" s="22" t="s">
        <v>139</v>
      </c>
      <c r="B518" s="12" t="s">
        <v>75</v>
      </c>
      <c r="C518" s="12" t="s">
        <v>254</v>
      </c>
      <c r="D518" s="12" t="s">
        <v>5</v>
      </c>
      <c r="E518" s="12"/>
      <c r="F518" s="13">
        <f>F519</f>
        <v>0</v>
      </c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</row>
    <row r="519" spans="1:22" s="27" customFormat="1" ht="47.25" outlineLevel="5">
      <c r="A519" s="55" t="s">
        <v>192</v>
      </c>
      <c r="B519" s="19" t="s">
        <v>75</v>
      </c>
      <c r="C519" s="19" t="s">
        <v>357</v>
      </c>
      <c r="D519" s="19" t="s">
        <v>5</v>
      </c>
      <c r="E519" s="19"/>
      <c r="F519" s="20">
        <f>F520</f>
        <v>0</v>
      </c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</row>
    <row r="520" spans="1:22" s="27" customFormat="1" ht="15.75" outlineLevel="5">
      <c r="A520" s="5" t="s">
        <v>95</v>
      </c>
      <c r="B520" s="6" t="s">
        <v>75</v>
      </c>
      <c r="C520" s="6" t="s">
        <v>357</v>
      </c>
      <c r="D520" s="6" t="s">
        <v>96</v>
      </c>
      <c r="E520" s="6"/>
      <c r="F520" s="7">
        <f>F521</f>
        <v>0</v>
      </c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</row>
    <row r="521" spans="1:22" s="27" customFormat="1" ht="31.5" outlineLevel="5">
      <c r="A521" s="52" t="s">
        <v>99</v>
      </c>
      <c r="B521" s="53" t="s">
        <v>75</v>
      </c>
      <c r="C521" s="53" t="s">
        <v>357</v>
      </c>
      <c r="D521" s="53" t="s">
        <v>100</v>
      </c>
      <c r="E521" s="53"/>
      <c r="F521" s="54">
        <v>0</v>
      </c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</row>
    <row r="522" spans="1:22" s="27" customFormat="1" ht="31.5" outlineLevel="5">
      <c r="A522" s="16" t="s">
        <v>67</v>
      </c>
      <c r="B522" s="17" t="s">
        <v>68</v>
      </c>
      <c r="C522" s="17" t="s">
        <v>355</v>
      </c>
      <c r="D522" s="17" t="s">
        <v>5</v>
      </c>
      <c r="E522" s="17"/>
      <c r="F522" s="18">
        <f>F523</f>
        <v>100</v>
      </c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</row>
    <row r="523" spans="1:22" s="27" customFormat="1" ht="15.75" outlineLevel="5">
      <c r="A523" s="8" t="s">
        <v>30</v>
      </c>
      <c r="B523" s="9" t="s">
        <v>69</v>
      </c>
      <c r="C523" s="9" t="s">
        <v>355</v>
      </c>
      <c r="D523" s="9" t="s">
        <v>5</v>
      </c>
      <c r="E523" s="9"/>
      <c r="F523" s="10">
        <f>F524</f>
        <v>100</v>
      </c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</row>
    <row r="524" spans="1:22" s="27" customFormat="1" ht="31.5" outlineLevel="5">
      <c r="A524" s="22" t="s">
        <v>137</v>
      </c>
      <c r="B524" s="9" t="s">
        <v>69</v>
      </c>
      <c r="C524" s="9" t="s">
        <v>253</v>
      </c>
      <c r="D524" s="9" t="s">
        <v>5</v>
      </c>
      <c r="E524" s="9"/>
      <c r="F524" s="10">
        <f>F525</f>
        <v>100</v>
      </c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</row>
    <row r="525" spans="1:22" s="27" customFormat="1" ht="31.5" outlineLevel="5">
      <c r="A525" s="22" t="s">
        <v>139</v>
      </c>
      <c r="B525" s="12" t="s">
        <v>69</v>
      </c>
      <c r="C525" s="12" t="s">
        <v>254</v>
      </c>
      <c r="D525" s="12" t="s">
        <v>5</v>
      </c>
      <c r="E525" s="12"/>
      <c r="F525" s="13">
        <f>F526</f>
        <v>100</v>
      </c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</row>
    <row r="526" spans="1:22" s="27" customFormat="1" ht="31.5" outlineLevel="5">
      <c r="A526" s="55" t="s">
        <v>193</v>
      </c>
      <c r="B526" s="19" t="s">
        <v>69</v>
      </c>
      <c r="C526" s="19" t="s">
        <v>358</v>
      </c>
      <c r="D526" s="19" t="s">
        <v>5</v>
      </c>
      <c r="E526" s="19"/>
      <c r="F526" s="20">
        <f>F527</f>
        <v>100</v>
      </c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</row>
    <row r="527" spans="1:22" s="27" customFormat="1" ht="15.75" outlineLevel="5">
      <c r="A527" s="5" t="s">
        <v>132</v>
      </c>
      <c r="B527" s="6" t="s">
        <v>69</v>
      </c>
      <c r="C527" s="6" t="s">
        <v>358</v>
      </c>
      <c r="D527" s="6" t="s">
        <v>228</v>
      </c>
      <c r="E527" s="6"/>
      <c r="F527" s="7">
        <v>100</v>
      </c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</row>
    <row r="528" spans="1:22" s="27" customFormat="1" ht="48" customHeight="1" outlineLevel="5">
      <c r="A528" s="16" t="s">
        <v>79</v>
      </c>
      <c r="B528" s="17" t="s">
        <v>78</v>
      </c>
      <c r="C528" s="17" t="s">
        <v>355</v>
      </c>
      <c r="D528" s="17" t="s">
        <v>5</v>
      </c>
      <c r="E528" s="17"/>
      <c r="F528" s="18">
        <f aca="true" t="shared" si="50" ref="F528:F533">F529</f>
        <v>20178</v>
      </c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</row>
    <row r="529" spans="1:22" s="27" customFormat="1" ht="47.25" outlineLevel="5">
      <c r="A529" s="22" t="s">
        <v>81</v>
      </c>
      <c r="B529" s="9" t="s">
        <v>80</v>
      </c>
      <c r="C529" s="9" t="s">
        <v>355</v>
      </c>
      <c r="D529" s="9" t="s">
        <v>5</v>
      </c>
      <c r="E529" s="9"/>
      <c r="F529" s="10">
        <f t="shared" si="50"/>
        <v>20178</v>
      </c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</row>
    <row r="530" spans="1:22" s="27" customFormat="1" ht="31.5" outlineLevel="5">
      <c r="A530" s="22" t="s">
        <v>137</v>
      </c>
      <c r="B530" s="9" t="s">
        <v>80</v>
      </c>
      <c r="C530" s="9" t="s">
        <v>253</v>
      </c>
      <c r="D530" s="9" t="s">
        <v>5</v>
      </c>
      <c r="E530" s="9"/>
      <c r="F530" s="10">
        <f t="shared" si="50"/>
        <v>20178</v>
      </c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</row>
    <row r="531" spans="1:22" s="27" customFormat="1" ht="31.5" outlineLevel="5">
      <c r="A531" s="22" t="s">
        <v>139</v>
      </c>
      <c r="B531" s="12" t="s">
        <v>80</v>
      </c>
      <c r="C531" s="12" t="s">
        <v>254</v>
      </c>
      <c r="D531" s="12" t="s">
        <v>5</v>
      </c>
      <c r="E531" s="12"/>
      <c r="F531" s="13">
        <f t="shared" si="50"/>
        <v>20178</v>
      </c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</row>
    <row r="532" spans="1:22" s="27" customFormat="1" ht="47.25" outlineLevel="5">
      <c r="A532" s="5" t="s">
        <v>194</v>
      </c>
      <c r="B532" s="6" t="s">
        <v>80</v>
      </c>
      <c r="C532" s="6" t="s">
        <v>359</v>
      </c>
      <c r="D532" s="6" t="s">
        <v>5</v>
      </c>
      <c r="E532" s="6"/>
      <c r="F532" s="7">
        <f t="shared" si="50"/>
        <v>20178</v>
      </c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</row>
    <row r="533" spans="1:22" s="27" customFormat="1" ht="15.75" outlineLevel="5">
      <c r="A533" s="5" t="s">
        <v>135</v>
      </c>
      <c r="B533" s="6" t="s">
        <v>80</v>
      </c>
      <c r="C533" s="6" t="s">
        <v>359</v>
      </c>
      <c r="D533" s="6" t="s">
        <v>136</v>
      </c>
      <c r="E533" s="6"/>
      <c r="F533" s="7">
        <f t="shared" si="50"/>
        <v>20178</v>
      </c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</row>
    <row r="534" spans="1:22" s="27" customFormat="1" ht="15.75" outlineLevel="5">
      <c r="A534" s="52" t="s">
        <v>133</v>
      </c>
      <c r="B534" s="53" t="s">
        <v>80</v>
      </c>
      <c r="C534" s="53" t="s">
        <v>359</v>
      </c>
      <c r="D534" s="53" t="s">
        <v>134</v>
      </c>
      <c r="E534" s="53"/>
      <c r="F534" s="54">
        <v>20178</v>
      </c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</row>
    <row r="535" spans="1:22" ht="18.75">
      <c r="A535" s="108" t="s">
        <v>24</v>
      </c>
      <c r="B535" s="108"/>
      <c r="C535" s="108"/>
      <c r="D535" s="108"/>
      <c r="E535" s="108"/>
      <c r="F535" s="88">
        <f>F14+F201+F208+F255+F288+F425+F195+F466+F499+F509+F522+F528</f>
        <v>618843.62957</v>
      </c>
      <c r="G535" s="11" t="e">
        <f>#REF!+G466+#REF!+G425+G288+G255+G208+G201+G14</f>
        <v>#REF!</v>
      </c>
      <c r="H535" s="11" t="e">
        <f>#REF!+H466+#REF!+H425+H288+H255+H208+H201+H14</f>
        <v>#REF!</v>
      </c>
      <c r="I535" s="11" t="e">
        <f>#REF!+I466+#REF!+I425+I288+I255+I208+I201+I14</f>
        <v>#REF!</v>
      </c>
      <c r="J535" s="11" t="e">
        <f>#REF!+J466+#REF!+J425+J288+J255+J208+J201+J14</f>
        <v>#REF!</v>
      </c>
      <c r="K535" s="11" t="e">
        <f>#REF!+K466+#REF!+K425+K288+K255+K208+K201+K14</f>
        <v>#REF!</v>
      </c>
      <c r="L535" s="11" t="e">
        <f>#REF!+L466+#REF!+L425+L288+L255+L208+L201+L14</f>
        <v>#REF!</v>
      </c>
      <c r="M535" s="11" t="e">
        <f>#REF!+M466+#REF!+M425+M288+M255+M208+M201+M14</f>
        <v>#REF!</v>
      </c>
      <c r="N535" s="11" t="e">
        <f>#REF!+N466+#REF!+N425+N288+N255+N208+N201+N14</f>
        <v>#REF!</v>
      </c>
      <c r="O535" s="11" t="e">
        <f>#REF!+O466+#REF!+O425+O288+O255+O208+O201+O14</f>
        <v>#REF!</v>
      </c>
      <c r="P535" s="11" t="e">
        <f>#REF!+P466+#REF!+P425+P288+P255+P208+P201+P14</f>
        <v>#REF!</v>
      </c>
      <c r="Q535" s="11" t="e">
        <f>#REF!+Q466+#REF!+Q425+Q288+Q255+Q208+Q201+Q14</f>
        <v>#REF!</v>
      </c>
      <c r="R535" s="11" t="e">
        <f>#REF!+R466+#REF!+R425+R288+R255+R208+R201+R14</f>
        <v>#REF!</v>
      </c>
      <c r="S535" s="11" t="e">
        <f>#REF!+S466+#REF!+S425+S288+S255+S208+S201+S14</f>
        <v>#REF!</v>
      </c>
      <c r="T535" s="11" t="e">
        <f>#REF!+T466+#REF!+T425+T288+T255+T208+T201+T14</f>
        <v>#REF!</v>
      </c>
      <c r="U535" s="11" t="e">
        <f>#REF!+U466+#REF!+U425+U288+U255+U208+U201+U14</f>
        <v>#REF!</v>
      </c>
      <c r="V535" s="11" t="e">
        <f>#REF!+V466+#REF!+V425+V288+V255+V208+V201+V14</f>
        <v>#REF!</v>
      </c>
    </row>
    <row r="536" spans="1:22" ht="12.7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2.75">
      <c r="A537" s="107"/>
      <c r="B537" s="107"/>
      <c r="C537" s="107"/>
      <c r="D537" s="107"/>
      <c r="E537" s="107"/>
      <c r="F537" s="107"/>
      <c r="G537" s="107"/>
      <c r="H537" s="107"/>
      <c r="I537" s="107"/>
      <c r="J537" s="107"/>
      <c r="K537" s="107"/>
      <c r="L537" s="107"/>
      <c r="M537" s="107"/>
      <c r="N537" s="107"/>
      <c r="O537" s="107"/>
      <c r="P537" s="107"/>
      <c r="Q537" s="107"/>
      <c r="R537" s="107"/>
      <c r="S537" s="107"/>
      <c r="T537" s="107"/>
      <c r="U537" s="3"/>
      <c r="V537" s="3"/>
    </row>
  </sheetData>
  <sheetProtection/>
  <autoFilter ref="A13:F535"/>
  <mergeCells count="11">
    <mergeCell ref="B7:W7"/>
    <mergeCell ref="A10:V10"/>
    <mergeCell ref="A537:T537"/>
    <mergeCell ref="A535:E535"/>
    <mergeCell ref="A12:V12"/>
    <mergeCell ref="A11:V11"/>
    <mergeCell ref="B2:W2"/>
    <mergeCell ref="B3:W3"/>
    <mergeCell ref="C4:V4"/>
    <mergeCell ref="B8:V8"/>
    <mergeCell ref="B6:W6"/>
  </mergeCells>
  <printOptions/>
  <pageMargins left="0.5905511811023623" right="0.1968503937007874" top="0.3937007874015748" bottom="0.3937007874015748" header="0.1968503937007874" footer="0.1968503937007874"/>
  <pageSetup fitToHeight="200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comp-4</cp:lastModifiedBy>
  <cp:lastPrinted>2016-08-24T21:39:33Z</cp:lastPrinted>
  <dcterms:created xsi:type="dcterms:W3CDTF">2008-11-11T04:53:42Z</dcterms:created>
  <dcterms:modified xsi:type="dcterms:W3CDTF">2016-08-28T22:16:35Z</dcterms:modified>
  <cp:category/>
  <cp:version/>
  <cp:contentType/>
  <cp:contentStatus/>
</cp:coreProperties>
</file>